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10" tabRatio="605" activeTab="0"/>
  </bookViews>
  <sheets>
    <sheet name="TAV.3.1ok" sheetId="1" r:id="rId1"/>
    <sheet name="TAV.3.2ok" sheetId="2" r:id="rId2"/>
    <sheet name="TAV.3.3ok" sheetId="3" r:id="rId3"/>
    <sheet name="TAV.3.4ok" sheetId="4" r:id="rId4"/>
    <sheet name="TAV.3.5ok" sheetId="5" r:id="rId5"/>
    <sheet name="TAV.3.6ok" sheetId="6" r:id="rId6"/>
    <sheet name="TAV.3.7ok" sheetId="7" r:id="rId7"/>
    <sheet name="TAV.3.8ok" sheetId="8" r:id="rId8"/>
    <sheet name="TAV.3.9ok" sheetId="9" r:id="rId9"/>
    <sheet name="TAV.3.10ok" sheetId="10" r:id="rId10"/>
    <sheet name="TAV.3.11ok" sheetId="11" r:id="rId11"/>
    <sheet name="TAV.3.12ok" sheetId="12" r:id="rId12"/>
    <sheet name="TAV.3.13ok" sheetId="13" r:id="rId13"/>
    <sheet name="TAV.3.14ok" sheetId="14" r:id="rId14"/>
    <sheet name="TAV.3.15ok" sheetId="15" r:id="rId15"/>
    <sheet name="TAV.3.16ok" sheetId="16" r:id="rId16"/>
    <sheet name="TAV.3.17ok" sheetId="17" r:id="rId17"/>
    <sheet name="TAV.3.18ok" sheetId="18" r:id="rId18"/>
    <sheet name="TAV.3.19ok" sheetId="19" r:id="rId19"/>
    <sheet name="TAV.3.20ok" sheetId="20" r:id="rId20"/>
    <sheet name="TAV.3.21ok" sheetId="21" r:id="rId21"/>
    <sheet name="TAV.3.22ok" sheetId="22" r:id="rId22"/>
    <sheet name="TAV3.23ok" sheetId="23" r:id="rId23"/>
    <sheet name="TAV3.24ok" sheetId="24" r:id="rId24"/>
    <sheet name="TAV.3.25ok" sheetId="25" r:id="rId25"/>
    <sheet name="TAV.3.26ok " sheetId="26" r:id="rId26"/>
    <sheet name="TAV3.27ok" sheetId="27" r:id="rId27"/>
    <sheet name="TAV3.28ok" sheetId="28" r:id="rId28"/>
    <sheet name="TAV.3.29ok" sheetId="29" r:id="rId29"/>
    <sheet name="TAV.30ok" sheetId="30" r:id="rId30"/>
    <sheet name="TAV.3.31ok" sheetId="31" r:id="rId31"/>
    <sheet name="TAV.3.32ok" sheetId="32" r:id="rId32"/>
    <sheet name="TAV.3.33ok" sheetId="33" r:id="rId33"/>
    <sheet name="TAV.3.34ok" sheetId="34" r:id="rId34"/>
    <sheet name="TAV.3.35ok" sheetId="35" r:id="rId35"/>
    <sheet name="TAV.3.36ok" sheetId="36" r:id="rId36"/>
    <sheet name="Tav.3.37ok" sheetId="37" r:id="rId37"/>
  </sheets>
  <externalReferences>
    <externalReference r:id="rId40"/>
    <externalReference r:id="rId41"/>
    <externalReference r:id="rId42"/>
    <externalReference r:id="rId43"/>
  </externalReferences>
  <definedNames>
    <definedName name="DATABASE" localSheetId="18">'[2]CIRCO3OK'!#REF!</definedName>
    <definedName name="DATABASE" localSheetId="19">'[2]CIRCO3OK'!#REF!</definedName>
    <definedName name="DATABASE" localSheetId="20">'[2]CIRCO3OK'!#REF!</definedName>
    <definedName name="DATABASE" localSheetId="21">'[2]CIRCO3OK'!#REF!</definedName>
    <definedName name="DATABASE" localSheetId="28">'[2]CIRCO3OK'!#REF!</definedName>
    <definedName name="DATABASE" localSheetId="6">'[2]CIRCO3OK'!#REF!</definedName>
    <definedName name="DATABASE">'[1]CIRCO3OK'!#REF!</definedName>
    <definedName name="EXTRACT" localSheetId="18">'[2]CIRCO3OK'!#REF!</definedName>
    <definedName name="EXTRACT" localSheetId="19">'[2]CIRCO3OK'!#REF!</definedName>
    <definedName name="EXTRACT" localSheetId="20">'[2]CIRCO3OK'!#REF!</definedName>
    <definedName name="EXTRACT" localSheetId="21">'[2]CIRCO3OK'!#REF!</definedName>
    <definedName name="EXTRACT" localSheetId="28">'[2]CIRCO3OK'!#REF!</definedName>
    <definedName name="EXTRACT" localSheetId="6">'[2]CIRCO3OK'!#REF!</definedName>
    <definedName name="EXTRACT">'[1]CIRCO3OK'!#REF!</definedName>
    <definedName name="IDX1" localSheetId="5">'TAV.3.6ok'!#REF!</definedName>
    <definedName name="IDX10" localSheetId="18">'TAV.3.19ok'!#REF!</definedName>
    <definedName name="IDX11" localSheetId="20">'TAV.3.21ok'!#REF!</definedName>
    <definedName name="IDX12" localSheetId="24">'TAV.3.25ok'!#REF!</definedName>
    <definedName name="IDX13" localSheetId="24">'TAV.3.25ok'!#REF!</definedName>
    <definedName name="IDX17" localSheetId="18">'TAV.3.19ok'!#REF!</definedName>
    <definedName name="IDX29" localSheetId="31">'TAV.3.32ok'!#REF!</definedName>
    <definedName name="IDX30" localSheetId="31">'TAV.3.32ok'!#REF!</definedName>
    <definedName name="IDX31" localSheetId="31">'TAV.3.32ok'!#REF!</definedName>
    <definedName name="IDX39" localSheetId="34">'TAV.3.35ok'!#REF!</definedName>
    <definedName name="IDX39" localSheetId="35">'TAV.3.36ok'!#REF!</definedName>
    <definedName name="IDX4" localSheetId="20">'TAV.3.21ok'!#REF!</definedName>
    <definedName name="IDX40" localSheetId="34">'TAV.3.35ok'!#REF!</definedName>
    <definedName name="IDX40" localSheetId="35">'TAV.3.36ok'!#REF!</definedName>
    <definedName name="IDX5" localSheetId="18">'TAV.3.19ok'!#REF!</definedName>
    <definedName name="IDX8" localSheetId="24">'TAV.3.25ok'!#REF!</definedName>
    <definedName name="IDX9" localSheetId="24">'TAV.3.25ok'!#REF!</definedName>
    <definedName name="tav2">'[4]tav10 a'!#REF!</definedName>
  </definedNames>
  <calcPr fullCalcOnLoad="1"/>
</workbook>
</file>

<file path=xl/comments24.xml><?xml version="1.0" encoding="utf-8"?>
<comments xmlns="http://schemas.openxmlformats.org/spreadsheetml/2006/main">
  <authors>
    <author>Michele Siviero</author>
  </authors>
  <commentList>
    <comment ref="A2" authorId="0">
      <text>
        <r>
          <rPr>
            <b/>
            <sz val="8"/>
            <rFont val="Tahoma"/>
            <family val="0"/>
          </rPr>
          <t>Michele Siviero:</t>
        </r>
        <r>
          <rPr>
            <sz val="8"/>
            <rFont val="Tahoma"/>
            <family val="0"/>
          </rPr>
          <t xml:space="preserve">
usata a denominatore la pop. Media per circo</t>
        </r>
      </text>
    </comment>
  </commentList>
</comments>
</file>

<file path=xl/comments26.xml><?xml version="1.0" encoding="utf-8"?>
<comments xmlns="http://schemas.openxmlformats.org/spreadsheetml/2006/main">
  <authors>
    <author>Michele Siviero</author>
  </authors>
  <commentList>
    <comment ref="A2" authorId="0">
      <text>
        <r>
          <rPr>
            <b/>
            <sz val="8"/>
            <rFont val="Tahoma"/>
            <family val="0"/>
          </rPr>
          <t>Michele Siviero:</t>
        </r>
        <r>
          <rPr>
            <sz val="8"/>
            <rFont val="Tahoma"/>
            <family val="0"/>
          </rPr>
          <t xml:space="preserve">
per denominatore usata la pop.per circo</t>
        </r>
      </text>
    </comment>
  </commentList>
</comments>
</file>

<file path=xl/comments28.xml><?xml version="1.0" encoding="utf-8"?>
<comments xmlns="http://schemas.openxmlformats.org/spreadsheetml/2006/main">
  <authors>
    <author>Michele Siviero</author>
  </authors>
  <commentList>
    <comment ref="A2" authorId="0">
      <text>
        <r>
          <rPr>
            <b/>
            <sz val="8"/>
            <rFont val="Tahoma"/>
            <family val="0"/>
          </rPr>
          <t>Michele Siviero:</t>
        </r>
        <r>
          <rPr>
            <sz val="8"/>
            <rFont val="Tahoma"/>
            <family val="0"/>
          </rPr>
          <t xml:space="preserve">
per denominatore usata la pop.per circo</t>
        </r>
      </text>
    </comment>
  </commentList>
</comments>
</file>

<file path=xl/sharedStrings.xml><?xml version="1.0" encoding="utf-8"?>
<sst xmlns="http://schemas.openxmlformats.org/spreadsheetml/2006/main" count="965" uniqueCount="427">
  <si>
    <t>ANNO</t>
  </si>
  <si>
    <t xml:space="preserve"> Totale</t>
  </si>
  <si>
    <t>Nati</t>
  </si>
  <si>
    <t>vivi</t>
  </si>
  <si>
    <t>Morti</t>
  </si>
  <si>
    <t>SALDO</t>
  </si>
  <si>
    <t>NATURALE</t>
  </si>
  <si>
    <t>(Nv-M)</t>
  </si>
  <si>
    <t>Immigrati</t>
  </si>
  <si>
    <t>Emigrati</t>
  </si>
  <si>
    <t>TOTALE</t>
  </si>
  <si>
    <t>(I-E)</t>
  </si>
  <si>
    <t>(Nv-M)+(I-E)</t>
  </si>
  <si>
    <t>Totale</t>
  </si>
  <si>
    <t>POPOLAZIONE</t>
  </si>
  <si>
    <t>RESIDENTE</t>
  </si>
  <si>
    <t>AL 31/12</t>
  </si>
  <si>
    <t>AI CENSIMENTI</t>
  </si>
  <si>
    <t>MIGRATORIO</t>
  </si>
  <si>
    <t xml:space="preserve"> Quoziente</t>
  </si>
  <si>
    <t xml:space="preserve"> Maschi</t>
  </si>
  <si>
    <t>Femmine</t>
  </si>
  <si>
    <t xml:space="preserve">  natalità</t>
  </si>
  <si>
    <t>Rapporto</t>
  </si>
  <si>
    <t>di</t>
  </si>
  <si>
    <t>mascolinità</t>
  </si>
  <si>
    <t>generico di</t>
  </si>
  <si>
    <t>mortalità</t>
  </si>
  <si>
    <t>MORTI</t>
  </si>
  <si>
    <t>IMMIGRATI</t>
  </si>
  <si>
    <t>immigrazione</t>
  </si>
  <si>
    <t>emigrazione</t>
  </si>
  <si>
    <t>Quoziente</t>
  </si>
  <si>
    <t>Maschi</t>
  </si>
  <si>
    <t>Indice di vecchiaia</t>
  </si>
  <si>
    <t>Indice di dipendenza</t>
  </si>
  <si>
    <t>Indice di struttura della popolazione attiva</t>
  </si>
  <si>
    <t>Indice di ricambio della popolazione attiva</t>
  </si>
  <si>
    <t xml:space="preserve">Età media </t>
  </si>
  <si>
    <t>TOT</t>
  </si>
  <si>
    <t xml:space="preserve">Coniugato/a </t>
  </si>
  <si>
    <t xml:space="preserve">Divorziato/a </t>
  </si>
  <si>
    <t>Celibe/ Nubile</t>
  </si>
  <si>
    <t>0-14</t>
  </si>
  <si>
    <t>15-64</t>
  </si>
  <si>
    <t>M</t>
  </si>
  <si>
    <t>F</t>
  </si>
  <si>
    <t>T</t>
  </si>
  <si>
    <t>0-2</t>
  </si>
  <si>
    <t>3-5</t>
  </si>
  <si>
    <t>6-10</t>
  </si>
  <si>
    <t>Classi scolastiche</t>
  </si>
  <si>
    <t>Minorenni</t>
  </si>
  <si>
    <t>65-105</t>
  </si>
  <si>
    <t>0-17</t>
  </si>
  <si>
    <t>11-13</t>
  </si>
  <si>
    <t>Popolazione in età attiva e non</t>
  </si>
  <si>
    <t>Senza fissa dimora</t>
  </si>
  <si>
    <t>TOTALE COMUNE</t>
  </si>
  <si>
    <t>Indice di dipendenza giovanile</t>
  </si>
  <si>
    <t>Indice di dipendenza senile</t>
  </si>
  <si>
    <t>Anno</t>
  </si>
  <si>
    <t>Età</t>
  </si>
  <si>
    <t>Sesso</t>
  </si>
  <si>
    <t>NATI VIVI</t>
  </si>
  <si>
    <t>TOT.</t>
  </si>
  <si>
    <t>EMIGRATI</t>
  </si>
  <si>
    <t>MF</t>
  </si>
  <si>
    <t>1. Popolazione residente a inzio anno</t>
  </si>
  <si>
    <t>2. Nati vivi</t>
  </si>
  <si>
    <t>2.1 Nel Comune</t>
  </si>
  <si>
    <t>2.2 In altro Comune (atti trascritti)</t>
  </si>
  <si>
    <t>2.3 All'estero da iscritti in anagrafe (atti trascritti)</t>
  </si>
  <si>
    <t>-</t>
  </si>
  <si>
    <t>2.4 Totale nati vivi</t>
  </si>
  <si>
    <t xml:space="preserve">3. Morti </t>
  </si>
  <si>
    <t>3.1 Nel Comune</t>
  </si>
  <si>
    <t>3.2 In altro Comune (atti trascritti)</t>
  </si>
  <si>
    <t>3.3 All'estero ed iscritti in anagrafe (atti trascritti)</t>
  </si>
  <si>
    <t>3.4 Totale morti</t>
  </si>
  <si>
    <t>4. Differenza tra nati e morti (+-)</t>
  </si>
  <si>
    <t>5. Iscritti</t>
  </si>
  <si>
    <t>5.1 Provenienti da altri comuni</t>
  </si>
  <si>
    <t>5.2 Provenienti dall'estero</t>
  </si>
  <si>
    <t>5.4 Totale iscritti</t>
  </si>
  <si>
    <t>6. Cancellati</t>
  </si>
  <si>
    <t>6.1 Per altri comuni</t>
  </si>
  <si>
    <t>6.2 Per l'estero</t>
  </si>
  <si>
    <t>6.4 Totale cancellati</t>
  </si>
  <si>
    <t>7. Differenza tra iscritti e cancellati (+-)</t>
  </si>
  <si>
    <t>8. Incremento o decremento (punto 4 +- punto 7)</t>
  </si>
  <si>
    <t>9. Unità da aggiungere o da sottrarre a seguito di variazioni territoriali</t>
  </si>
  <si>
    <t>10. Popolazione residente a fine anno (punto 1 + punti 8 e 9)</t>
  </si>
  <si>
    <t>ANNI</t>
  </si>
  <si>
    <t>Quoziente di fecondità</t>
  </si>
  <si>
    <t>Quozienti specifici di</t>
  </si>
  <si>
    <t>fecondità per età:</t>
  </si>
  <si>
    <t>15-19</t>
  </si>
  <si>
    <t>20-24</t>
  </si>
  <si>
    <t>25-29</t>
  </si>
  <si>
    <t>30-34</t>
  </si>
  <si>
    <t>35-39</t>
  </si>
  <si>
    <t>40-44</t>
  </si>
  <si>
    <t>45-49</t>
  </si>
  <si>
    <t>Tasso di Fecondità Totale TFT</t>
  </si>
  <si>
    <t>ETA' MADRE</t>
  </si>
  <si>
    <t>ETA' PADRE</t>
  </si>
  <si>
    <t>&gt;=50</t>
  </si>
  <si>
    <t>CIRCOSCRIZIONE</t>
  </si>
  <si>
    <t>Tasso di</t>
  </si>
  <si>
    <t>di fecondità</t>
  </si>
  <si>
    <t>fecondità totale TFT</t>
  </si>
  <si>
    <t>FILIAZIONE</t>
  </si>
  <si>
    <t>PADRE</t>
  </si>
  <si>
    <t>MADRE</t>
  </si>
  <si>
    <t>SPOSO</t>
  </si>
  <si>
    <t>Italiana</t>
  </si>
  <si>
    <t>Straniera</t>
  </si>
  <si>
    <t>N.</t>
  </si>
  <si>
    <t>TIPO DI PARTO</t>
  </si>
  <si>
    <t>MESE</t>
  </si>
  <si>
    <t>Semplice</t>
  </si>
  <si>
    <t>Plurimo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</si>
  <si>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</si>
  <si>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</si>
  <si>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</si>
  <si>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</si>
  <si>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</si>
  <si>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</si>
  <si>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</si>
  <si>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</si>
  <si>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</si>
  <si>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</si>
  <si>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</si>
  <si>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</si>
  <si>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</si>
  <si>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</si>
  <si>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</si>
  <si>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</si>
  <si>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</si>
  <si>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</si>
  <si>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</si>
  <si>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</si>
  <si>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 xml:space="preserve">Ottobre </t>
  </si>
  <si>
    <t xml:space="preserve">Novembre </t>
  </si>
  <si>
    <t xml:space="preserve">Dicembre </t>
  </si>
  <si>
    <t>Circoscrizione</t>
  </si>
  <si>
    <t>Classi di età</t>
  </si>
  <si>
    <t>5-9</t>
  </si>
  <si>
    <t>10-14</t>
  </si>
  <si>
    <t>Tipo di pratica</t>
  </si>
  <si>
    <t>Jolanda di Savoia</t>
  </si>
  <si>
    <t>Titolo di studio</t>
  </si>
  <si>
    <t>Stato civile</t>
  </si>
  <si>
    <t>Immigrati per sesso e classi quinquennali di età</t>
  </si>
  <si>
    <t xml:space="preserve">M </t>
  </si>
  <si>
    <t xml:space="preserve">F 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</si>
  <si>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</si>
  <si>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</si>
  <si>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</si>
  <si>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</si>
  <si>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</si>
  <si>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</si>
  <si>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</si>
  <si>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</si>
  <si>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</si>
  <si>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Mese di definizione</t>
  </si>
  <si>
    <t>Tresigallo</t>
  </si>
  <si>
    <t>Voghiera</t>
  </si>
  <si>
    <t>Argenta</t>
  </si>
  <si>
    <t>Berra</t>
  </si>
  <si>
    <t>Bondeno</t>
  </si>
  <si>
    <t>Cento</t>
  </si>
  <si>
    <t>Codigoro</t>
  </si>
  <si>
    <t xml:space="preserve">Tav. 3.11 - Tasso di fecondità totale (n. medio di figli per donna) e quozienti specifici di fecondità per età (per 1000). </t>
  </si>
  <si>
    <t>ANNO 2008</t>
  </si>
  <si>
    <t>1. Centro Cittadino - GAD</t>
  </si>
  <si>
    <t>2. Via Bologna - Zona Sud</t>
  </si>
  <si>
    <t>4. Zona Est- Nordest</t>
  </si>
  <si>
    <t>ANNO 2009</t>
  </si>
  <si>
    <t>6.3 Altri (a)</t>
  </si>
  <si>
    <t>5.3 Altri (a)</t>
  </si>
  <si>
    <t>6.3 Altri (ba)</t>
  </si>
  <si>
    <t>a) Altri iscritti ed altri cancellati: iscrizioni  per ripristino di atti anagrafici e cancellazioni d'ufficio per irreperibilità.</t>
  </si>
  <si>
    <t>Centro Cittadino - GAD</t>
  </si>
  <si>
    <t>Via Bologna - Zona Sud</t>
  </si>
  <si>
    <t>Zona Nord, Nord Ovest</t>
  </si>
  <si>
    <t>Zona Est, Nord Est</t>
  </si>
  <si>
    <t xml:space="preserve">Maschi </t>
  </si>
  <si>
    <t>1. CENTRO CITTADINO-GAD</t>
  </si>
  <si>
    <t>2. VIA BOLOGNA-ZONA SUD</t>
  </si>
  <si>
    <t xml:space="preserve">3. ZONA NORD-NORDOVEST </t>
  </si>
  <si>
    <t xml:space="preserve">4. ZONA EST-NORDEST </t>
  </si>
  <si>
    <t>CAUSE DI MORTE</t>
  </si>
  <si>
    <t xml:space="preserve">Alcune malattie infettive e parassitarie (A00-B99) </t>
  </si>
  <si>
    <t xml:space="preserve">Tumori (C00-D48) </t>
  </si>
  <si>
    <t xml:space="preserve">Malattie del sistema nervoso (G00-G99) </t>
  </si>
  <si>
    <t xml:space="preserve">Malattie del sistema circolatorio (I00-I99) </t>
  </si>
  <si>
    <t xml:space="preserve">Malattie del sistema respiratorio (J00-J99) </t>
  </si>
  <si>
    <t xml:space="preserve">Malattie dell'apparato digerente (K00-K93) </t>
  </si>
  <si>
    <t xml:space="preserve">Malattie dell'apparato genitourinario (N00-N99) </t>
  </si>
  <si>
    <t xml:space="preserve">Traumatismi, avvelenamenti e altre cause esterne (S00-T98) </t>
  </si>
  <si>
    <t>ANNO 2010</t>
  </si>
  <si>
    <t>FRANCESCO</t>
  </si>
  <si>
    <t>ANDREA</t>
  </si>
  <si>
    <t>ALESSANDRO</t>
  </si>
  <si>
    <t>LEONARDO</t>
  </si>
  <si>
    <t>RICCARDO</t>
  </si>
  <si>
    <t>FEDERICO</t>
  </si>
  <si>
    <t>LORENZO</t>
  </si>
  <si>
    <t>MATTEO</t>
  </si>
  <si>
    <t>DIEGO</t>
  </si>
  <si>
    <t>EDOARDO</t>
  </si>
  <si>
    <t>GIACOMO</t>
  </si>
  <si>
    <t>TOMMASO</t>
  </si>
  <si>
    <t>MATTIA</t>
  </si>
  <si>
    <t>GIULIA</t>
  </si>
  <si>
    <t>ANNA</t>
  </si>
  <si>
    <t>GIORGIA</t>
  </si>
  <si>
    <t>ALICE</t>
  </si>
  <si>
    <t>SARA</t>
  </si>
  <si>
    <t>EMMA</t>
  </si>
  <si>
    <t>SOFIA</t>
  </si>
  <si>
    <t>AURORA</t>
  </si>
  <si>
    <t>Mese di morte</t>
  </si>
  <si>
    <t>GAIA</t>
  </si>
  <si>
    <t>VITTORIA</t>
  </si>
  <si>
    <t>GINEVRA</t>
  </si>
  <si>
    <t>Popolazione residente - totale</t>
  </si>
  <si>
    <t>Popolazione residente - femmine</t>
  </si>
  <si>
    <t>Popolazione residente - maschi</t>
  </si>
  <si>
    <t>Italiano</t>
  </si>
  <si>
    <t>Straniero</t>
  </si>
  <si>
    <t>N.C.</t>
  </si>
  <si>
    <t>ANNO 2012</t>
  </si>
  <si>
    <t>b) Il 9 ottobre 2011 è la data di riferimento del XV Censimento  Generale della popolazione e delle abitazioni. Popolazione Legale</t>
  </si>
  <si>
    <t>1 Gen - 8 Ott 2011</t>
  </si>
  <si>
    <t>9 Ott - 31 Dic 2011 (b)</t>
  </si>
  <si>
    <t>Iscrizioni da comuni</t>
  </si>
  <si>
    <t>Altri iscritti</t>
  </si>
  <si>
    <t>Condizione non professionale</t>
  </si>
  <si>
    <t>Occupati</t>
  </si>
  <si>
    <t>Non indicato</t>
  </si>
  <si>
    <t>Casalinghe</t>
  </si>
  <si>
    <t>Studenti</t>
  </si>
  <si>
    <t>Altra cond.non prof.</t>
  </si>
  <si>
    <t>Impr., lib.prof.</t>
  </si>
  <si>
    <t>Dirigenti, impiegati</t>
  </si>
  <si>
    <t>Lav.in proprio</t>
  </si>
  <si>
    <t>Operai e ass.</t>
  </si>
  <si>
    <t>Coadiuv.</t>
  </si>
  <si>
    <t>Totale occupati</t>
  </si>
  <si>
    <t>Comacchio</t>
  </si>
  <si>
    <t>Copparo</t>
  </si>
  <si>
    <t>Formignana</t>
  </si>
  <si>
    <t>Lagosanto</t>
  </si>
  <si>
    <t>Masi Torello</t>
  </si>
  <si>
    <t>Mesola</t>
  </si>
  <si>
    <t>Ostellato</t>
  </si>
  <si>
    <t>Poggio Renatico</t>
  </si>
  <si>
    <t>Portomaggiore</t>
  </si>
  <si>
    <t>TOT.PROV.FE</t>
  </si>
  <si>
    <t>Bologna</t>
  </si>
  <si>
    <t>Forlì - Cesena</t>
  </si>
  <si>
    <t>Modena</t>
  </si>
  <si>
    <t>Parma</t>
  </si>
  <si>
    <t>Piacenza</t>
  </si>
  <si>
    <t>Ravenna</t>
  </si>
  <si>
    <t>Reggio nell'Emilia</t>
  </si>
  <si>
    <t>Rimini</t>
  </si>
  <si>
    <t>TOTALE EMILIA R.</t>
  </si>
  <si>
    <t>Rovigo</t>
  </si>
  <si>
    <t>ITALIA SETT.</t>
  </si>
  <si>
    <t>ITALIA CENTR.</t>
  </si>
  <si>
    <t>ITALIA MERID.</t>
  </si>
  <si>
    <t>ITALIA INS.</t>
  </si>
  <si>
    <t>TOTALE ITALIA</t>
  </si>
  <si>
    <t>ESTERO</t>
  </si>
  <si>
    <t>ALTRI ISCRITTI</t>
  </si>
  <si>
    <t>SESSO</t>
  </si>
  <si>
    <t>Laurea</t>
  </si>
  <si>
    <t>Celibe o nubile</t>
  </si>
  <si>
    <t>Coniugato/a</t>
  </si>
  <si>
    <t>Vedovo/a</t>
  </si>
  <si>
    <t>Divorziato/a</t>
  </si>
  <si>
    <t>0-4</t>
  </si>
  <si>
    <t>95-</t>
  </si>
  <si>
    <t>Cancellazioni per altri comuni</t>
  </si>
  <si>
    <t>Cancellazioni per l'estero</t>
  </si>
  <si>
    <t>Altri cancellati</t>
  </si>
  <si>
    <t>di cui: Popolazione residente straniera - maschi</t>
  </si>
  <si>
    <t>di cui: Popolazione residente straniera - femmine</t>
  </si>
  <si>
    <t>di cui: Popolazione residente straniera - totale</t>
  </si>
  <si>
    <t>Iscrizioni           dall'estero</t>
  </si>
  <si>
    <t>Iscrizioni            dall'estero</t>
  </si>
  <si>
    <t>ANNO 2013</t>
  </si>
  <si>
    <t>a) Altri iscritti ed altri cancellati: iscrizioni per ripristino di atti anagrafici (per rettifiche post_censuarie, per ripristino  di persone già cancellate, per ricomparsa e altro motivo non altrove classificabile) e cancellazioni d'ufficio per irreperibilità (per rettifiche post_censuarie, per irreperibilità ordinaria, per violazione art. 7 D.P.R. 223/89 - rinnovo dic. dimora abituale).</t>
  </si>
  <si>
    <t>Disoccupato/ In cerca di I occup.</t>
  </si>
  <si>
    <t>Pensionato/ Ritirato dal lavoro</t>
  </si>
  <si>
    <t>Totale non occupati</t>
  </si>
  <si>
    <t>Licenza media</t>
  </si>
  <si>
    <t>Diploma</t>
  </si>
  <si>
    <t>Laurea triennale</t>
  </si>
  <si>
    <t>Dottorato</t>
  </si>
  <si>
    <t>n.i.</t>
  </si>
  <si>
    <t>GABRIELE</t>
  </si>
  <si>
    <t>JACOPO</t>
  </si>
  <si>
    <t>nc</t>
  </si>
  <si>
    <t>Per le statistiche per età si fa riferimento ai dati degli iscritti in Anagrafe (compresi i non confermati) che possono non coincidere con quelli di fonte Istat.</t>
  </si>
  <si>
    <t>ANNO 2014</t>
  </si>
  <si>
    <t>Nessun titolo/ licenza elementare o non indicato</t>
  </si>
  <si>
    <t>LUDOVICA</t>
  </si>
  <si>
    <t>VIOLA</t>
  </si>
  <si>
    <t>ANNO 2015</t>
  </si>
  <si>
    <t>CAUSA DI MORTE</t>
  </si>
  <si>
    <t xml:space="preserve">Altre causa naturale o causa naturale n.i. </t>
  </si>
  <si>
    <t xml:space="preserve">  di cui:</t>
  </si>
  <si>
    <t xml:space="preserve">  -Accidenti da trasporto su strada (V01-V89) </t>
  </si>
  <si>
    <t xml:space="preserve">  -Altre cause esterne di traumatismo accidentale (W00-X59) </t>
  </si>
  <si>
    <t xml:space="preserve">  -Autolesione intenzionale (X60-X84) </t>
  </si>
  <si>
    <t xml:space="preserve">  -Altre cause violente (Y10-Y98) o causa violenta mancante </t>
  </si>
  <si>
    <t>1-64</t>
  </si>
  <si>
    <t>65-84</t>
  </si>
  <si>
    <t>85 e oltre</t>
  </si>
  <si>
    <t>anno 2012</t>
  </si>
  <si>
    <t>anno 2013</t>
  </si>
  <si>
    <t>anno 2014</t>
  </si>
  <si>
    <t>anno 2015</t>
  </si>
  <si>
    <t xml:space="preserve">1-39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</si>
  <si>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</si>
  <si>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</si>
  <si>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</si>
  <si>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</si>
  <si>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</si>
  <si>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</si>
  <si>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</si>
  <si>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</si>
  <si>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</si>
  <si>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</si>
  <si>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</si>
  <si>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 e oltre</t>
  </si>
  <si>
    <t>Tav. 3.29 - Morti  nel I° anno di vita, nella popolazione residente nel Comune di Ferrara, per anno e sesso.</t>
  </si>
  <si>
    <t>Tav. 3.37 - XV Censimento Generale della Popolazione e delle Abitazioni 2011. Popolazione legale</t>
  </si>
  <si>
    <t>GIULIO</t>
  </si>
  <si>
    <t>ADELE</t>
  </si>
  <si>
    <t>CAMILLA</t>
  </si>
  <si>
    <t>ANNO 2016</t>
  </si>
  <si>
    <t>3. Zona Nord - Nordovest</t>
  </si>
  <si>
    <t>Ro</t>
  </si>
  <si>
    <t>Vigarano Mainarda</t>
  </si>
  <si>
    <t>Goro</t>
  </si>
  <si>
    <t xml:space="preserve">Altre cause o causa n.i. </t>
  </si>
  <si>
    <t>anno 2016</t>
  </si>
  <si>
    <t>GIOVANNI</t>
  </si>
  <si>
    <t>LUCA</t>
  </si>
  <si>
    <t>NICOLO'</t>
  </si>
  <si>
    <t>FRANCESCA</t>
  </si>
  <si>
    <t>AGATA</t>
  </si>
  <si>
    <t>MARGHERITA</t>
  </si>
  <si>
    <t>BEATRICE</t>
  </si>
  <si>
    <t>Nato nel matrimonio</t>
  </si>
  <si>
    <t>Nato al di fuori del matrimonio: riconosciuto solo dalla madre o dal padre</t>
  </si>
  <si>
    <t>Nato al di fuori del matrimonio: riconosciuto dalla madre e dal padre</t>
  </si>
  <si>
    <t>Non riconosciuto</t>
  </si>
  <si>
    <r>
      <t xml:space="preserve">Tav. 3.1 - </t>
    </r>
    <r>
      <rPr>
        <sz val="10"/>
        <rFont val="Verdana"/>
        <family val="2"/>
      </rPr>
      <t xml:space="preserve">(seguito) </t>
    </r>
    <r>
      <rPr>
        <b/>
        <sz val="10"/>
        <rFont val="Verdana"/>
        <family val="2"/>
      </rPr>
      <t>Movimento naturale e migratorio nella popolazione residente - Ammontare della popolazione residente. Comune di Ferrara - Periodo 1900-2017</t>
    </r>
  </si>
  <si>
    <t>Tav. 3.1 - Movimento naturale e migratorio nella popolazione residente - Ammontare della popolazione residente. Comune di Ferrara - Periodo 1900-2017</t>
  </si>
  <si>
    <t>Tav. 3.2 - Nati vivi nella popolazione residente per sesso - Rapporto di mascolinità e quoziente generico di natalità. Comune di Ferrara - Periodo 1900-2017</t>
  </si>
  <si>
    <t>Tav. 3.3 - Morti nella popolazione residente per sesso - Rapporto di mascolinità e quoziente generico di mortalità Comune di Ferrara - Periodo 1900-2017</t>
  </si>
  <si>
    <t>Tav. 3.4 - Immigrati e iscritti nella popolazione residente per sesso - Rapporto di mascolinità e quoziente generico di immigrazione Comune di Ferrara - Periodo 1900-2017</t>
  </si>
  <si>
    <t>Tav. 3.5 - Emigrati e cancellati nella popolazione residente per sesso - Rapporto di mascolinità e quoziente generico di emigrazione Comune di Ferrara - Periodo 1900-2017</t>
  </si>
  <si>
    <t>Tav. 3.7 - Popolazione iscritta in anagrafe residente nel territorio delle ex-Circoscrizioni amministrative per particolari classi di età e sesso al 31/12/2017</t>
  </si>
  <si>
    <t>Tav. 3.8 - Indici sulla struttura per età. Anni 2008 - 2017</t>
  </si>
  <si>
    <t>ANNO 2017</t>
  </si>
  <si>
    <t>Tav. 3.10 - Movimento naturale e migratorio nelle popolazione residente nel comune di Ferrara - Anni 2015-2017</t>
  </si>
  <si>
    <t>Tav. 3.30 - Iscritti nell'anagrafe del Comune di Ferrara per mese di definizione (conferma) - Anno di definizione delle pratiche 2017.</t>
  </si>
  <si>
    <t>Tav. 3.31 - Iscritti nell'anagrafe del Comune di Ferrara per sesso - Anno di definizione delle pratiche 2017.</t>
  </si>
  <si>
    <t>Fiscaglia</t>
  </si>
  <si>
    <t>Terre del Reno</t>
  </si>
  <si>
    <t>Tav. 3.32 - Iscritti nell'anagrafe del Comune di Ferrara per provenienza e condizione professionale/non professionale - Anno di definizione delle pratiche 2017</t>
  </si>
  <si>
    <t>Tav. 3.33 - Iscritti nell'anagrafe del Comune di Ferrara per sesso, titolo di studio e stato civile - Anno di definizione delle pratiche 2017</t>
  </si>
  <si>
    <t>Tav. 3.34 - Iscritti nell'anagrafe del Comune di Ferrara per sesso e classi quinquennali di età - Anno di definizione delle pratiche 2017</t>
  </si>
  <si>
    <t>Tav. 3.35 - Cancellati dall'anagrafe del Comune di Ferrara per mese di definizione della pratica - Anno di definizione delle pratiche 2017</t>
  </si>
  <si>
    <t>Tav. 3.36 - Cancellati dall'anagrafe del Comune di Ferrara per sesso - Anno di definizione delle pratiche 2017.</t>
  </si>
  <si>
    <t>Uniti civilmente</t>
  </si>
  <si>
    <t>Unite civilmente</t>
  </si>
  <si>
    <t>(*) comprende le persone già in unione civile per decesso del partner</t>
  </si>
  <si>
    <t>Vedovo/a (*)</t>
  </si>
  <si>
    <r>
      <t>Tav. 3.6 - Popolazione iscritta in Anagrafe residente nel Comune di Ferrara al 01/01/2018 per sesso, eta' e stato civile</t>
    </r>
    <r>
      <rPr>
        <b/>
        <sz val="10"/>
        <color indexed="10"/>
        <rFont val="Verdana"/>
        <family val="2"/>
      </rPr>
      <t xml:space="preserve"> (solo i confermati)</t>
    </r>
  </si>
  <si>
    <t>Tav. 3.19 - Morti oltre il primo anno di vita nella popolazione residente del Comune di Ferrara per mese e genere - anno 2017</t>
  </si>
  <si>
    <t>Tav. 3.20 - Morti oltre il primo anno di vita nella popolazione residente del Comune di Ferrara per circoscrizione e genere - anno 2017</t>
  </si>
  <si>
    <t>Tav. 3.21 - Morti oltre il primo anno di vita nella popolazione residente del Comune di Ferrara per circoscrizione e causa di morte (class. ICD-10) - anno 2017</t>
  </si>
  <si>
    <t>Tav. 3.22 - Morti oltre il primo anno di vita: QUOZIENTI di mortalità specifici (x 1.000) per causa (class. ICD-10) e circosrizione di residenza - anno 2017</t>
  </si>
  <si>
    <t>Tav. 3.23 - Morti oltre il primo anno di vita per classi di età e genere - anni 2014 - 2017</t>
  </si>
  <si>
    <t>anno 2017</t>
  </si>
  <si>
    <t>Tav. 3.24 - Morti oltre il primo anno di vita: QUOZIENTI specifici di mortalità (x1.000) per classi di età e genere - anni 2014 - 2017</t>
  </si>
  <si>
    <t>Tav. 3.25 - Morti oltre il primo anno di vita nella popolazione residente del Comune di Ferrara per genere e causa di morte (class. ICD-10) - anno 2017</t>
  </si>
  <si>
    <t>Tav. 3.26 - Morti oltre il primo anno di vita: QUOZIENTI di mortalità specifici (x 1.000) per causa (class. ICD-10) e genere - anno 2017</t>
  </si>
  <si>
    <t>Tav. 3.27 - Morti oltre il primo anno di vita nella popolazione residente del Comune di Ferrara per classi di età e causa di morte (class. ICD-10) - anno 2017</t>
  </si>
  <si>
    <t>Tav. 3.28 - Morti oltre il primo anno di vita: QUOZIENTI di mortalità specifici (x 1.000) per causa (class. ICD-10) e classi di età - anno 2017</t>
  </si>
  <si>
    <r>
      <t>Tav. 3.8 -</t>
    </r>
    <r>
      <rPr>
        <sz val="10"/>
        <rFont val="Verdana"/>
        <family val="2"/>
      </rPr>
      <t xml:space="preserve"> (seguito)</t>
    </r>
    <r>
      <rPr>
        <b/>
        <sz val="10"/>
        <rFont val="Verdana"/>
        <family val="2"/>
      </rPr>
      <t xml:space="preserve"> Popolazione iscritta in Anagrafe residente nel Comune di Ferrara al 01/01/2018 per sesso, eta' e stato civile </t>
    </r>
    <r>
      <rPr>
        <b/>
        <sz val="10"/>
        <color indexed="10"/>
        <rFont val="Verdana"/>
        <family val="2"/>
      </rPr>
      <t>(solo i confermati)</t>
    </r>
  </si>
  <si>
    <t>Tav. 3.12 - Nati residenti nel comune di Ferrara mese di nascita, tipo di parto e sesso. Anno 2017</t>
  </si>
  <si>
    <t>Tav. 3.18 - Nati residenti nel comune di Ferrara: nomi più frequenti - Anno 2017</t>
  </si>
  <si>
    <t>ALESSIO</t>
  </si>
  <si>
    <t>THOMAS</t>
  </si>
  <si>
    <t>ALEX</t>
  </si>
  <si>
    <t>DAVIDE</t>
  </si>
  <si>
    <t>GIORGIO</t>
  </si>
  <si>
    <t>NICCOLO'</t>
  </si>
  <si>
    <t>CHRISTIAN/CRISTIAN</t>
  </si>
  <si>
    <t>ELIA/ELIAS</t>
  </si>
  <si>
    <t>BIANCA</t>
  </si>
  <si>
    <t>ELEONORA</t>
  </si>
  <si>
    <t>MARTINA</t>
  </si>
  <si>
    <t>ALESSIA</t>
  </si>
  <si>
    <t>ANITA</t>
  </si>
  <si>
    <t>AZZURRA</t>
  </si>
  <si>
    <t>ELENA</t>
  </si>
  <si>
    <t>INES</t>
  </si>
  <si>
    <t>Tav. 3.13 - Nati residenti nel comune di Ferrara per età dei genitori. Anno 2017</t>
  </si>
  <si>
    <t>Tav. 3.15 - Quozienti di fecondità specifici per età e totale e TFT per circoscrizione. Anno 2017</t>
  </si>
  <si>
    <t>Tav. 3.16 - Nati residenti nel comune di Ferrara per età della madre e filiazione. Anno 2017</t>
  </si>
  <si>
    <t>Tav. 3.17 - Nati residenti nel comune di Ferrara per cittadinanza dei genitori. Anno 2017</t>
  </si>
  <si>
    <t>Tav. 3.14 - Nati residenti nel comune di Ferrara per circoscrizione ed età della madre - Anno 2017</t>
  </si>
  <si>
    <t>Età media madre =  33 anni e 6 mesi</t>
  </si>
  <si>
    <t>Età media padre =  37 anni e 3 mesi</t>
  </si>
  <si>
    <t>Differenza media di età = padre maggiore della madre di 3 anni e 8 mesi</t>
  </si>
  <si>
    <t>Tav. 3.9 - Indici sulla struttura per età nelle ex-Circoscrizioni amministrative al 31/12/2017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</si>
</sst>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\+#,##0;\-#,##0"/>
    <numFmt numFmtId="166" formatCode="0.0"/>
    <numFmt numFmtId="167" formatCode="&quot;L.&quot;\ #,##0;[Red]\-&quot;L.&quot;\ #,##0"/>
    <numFmt numFmtId="168" formatCode="0\ \ \ \ "/>
    <numFmt numFmtId="169" formatCode="_-* #,##0_-;\-* #,##0_-;_-* &quot;-&quot;??_-;_-@_-"/>
    <numFmt numFmtId="170" formatCode="0.0__"/>
    <numFmt numFmtId="171" formatCode="0\ \ \ "/>
    <numFmt numFmtId="172" formatCode="0;[Red]0"/>
    <numFmt numFmtId="173" formatCode="0.00;[Red]0.00"/>
    <numFmt numFmtId="174" formatCode="0________"/>
    <numFmt numFmtId="175" formatCode="0.00__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_-;\-* #,##0.0_-;_-* &quot;-&quot;??_-;_-@_-"/>
    <numFmt numFmtId="180" formatCode="#,##0.0;#,##0.0;&quot;-&quot;;"/>
    <numFmt numFmtId="181" formatCode="#,##0;#,##0;&quot;-&quot;;"/>
    <numFmt numFmtId="182" formatCode="0.00000"/>
    <numFmt numFmtId="183" formatCode="0.0000"/>
    <numFmt numFmtId="184" formatCode="0.000"/>
    <numFmt numFmtId="185" formatCode="0.000000"/>
    <numFmt numFmtId="186" formatCode="[$€-2]\ #.##000_);[Red]\([$€-2]\ #.##000\)"/>
    <numFmt numFmtId="187" formatCode="0.00000000"/>
    <numFmt numFmtId="188" formatCode="0.0000000"/>
    <numFmt numFmtId="189" formatCode="0.0000000000"/>
    <numFmt numFmtId="190" formatCode="0.00000000000"/>
    <numFmt numFmtId="191" formatCode="0.000000000"/>
    <numFmt numFmtId="192" formatCode="0.000000000000"/>
    <numFmt numFmtId="193" formatCode="#,##0.0"/>
    <numFmt numFmtId="194" formatCode="0____________"/>
    <numFmt numFmtId="195" formatCode="_-* #,##0.0_-;\-* #,##0.0_-;_-* &quot;-&quot;?_-;_-@_-"/>
    <numFmt numFmtId="196" formatCode="_-* #,##0.00_-;\-* #,##0.00_-;_-* &quot;-&quot;?_-;_-@_-"/>
    <numFmt numFmtId="197" formatCode="_-* #,##0.000_-;\-* #,##0.000_-;_-* &quot;-&quot;?_-;_-@_-"/>
    <numFmt numFmtId="198" formatCode="_-* #,##0.0000_-;\-* #,##0.0000_-;_-* &quot;-&quot;?_-;_-@_-"/>
    <numFmt numFmtId="199" formatCode="_-* #,##0.000_-;\-* #,##0.000_-;_-* &quot;-&quot;??_-;_-@_-"/>
    <numFmt numFmtId="200" formatCode="0______"/>
    <numFmt numFmtId="201" formatCode="[$-410]dddd\ d\ mmmm\ yyyy"/>
  </numFmts>
  <fonts count="35">
    <font>
      <sz val="12"/>
      <name val="Times New Roman"/>
      <family val="0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0"/>
    </font>
    <font>
      <sz val="8"/>
      <name val="Times New Roman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b/>
      <sz val="13.5"/>
      <name val="Verdana"/>
      <family val="2"/>
    </font>
    <font>
      <sz val="20"/>
      <color indexed="10"/>
      <name val="Verdana"/>
      <family val="2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i/>
      <sz val="8"/>
      <name val="Verdana"/>
      <family val="2"/>
    </font>
    <font>
      <sz val="8"/>
      <name val="Arial"/>
      <family val="0"/>
    </font>
    <font>
      <b/>
      <sz val="10"/>
      <color indexed="10"/>
      <name val="Verdana"/>
      <family val="2"/>
    </font>
    <font>
      <b/>
      <sz val="10"/>
      <color indexed="56"/>
      <name val="Verdana"/>
      <family val="2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i/>
      <sz val="10"/>
      <name val="Verdana"/>
      <family val="2"/>
    </font>
    <font>
      <sz val="10"/>
      <color indexed="56"/>
      <name val="Verdana"/>
      <family val="2"/>
    </font>
    <font>
      <b/>
      <sz val="13.5"/>
      <name val="Times New Roman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1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165" fontId="4" fillId="0" borderId="2" xfId="0" applyNumberFormat="1" applyFont="1" applyBorder="1" applyAlignment="1" applyProtection="1">
      <alignment horizontal="center"/>
      <protection/>
    </xf>
    <xf numFmtId="1" fontId="5" fillId="0" borderId="2" xfId="0" applyNumberFormat="1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65" fontId="1" fillId="0" borderId="2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6" fontId="1" fillId="0" borderId="2" xfId="0" applyNumberFormat="1" applyFont="1" applyBorder="1" applyAlignment="1" applyProtection="1">
      <alignment horizontal="center"/>
      <protection/>
    </xf>
    <xf numFmtId="1" fontId="1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6" fontId="5" fillId="0" borderId="2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166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" fontId="5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3" fillId="0" borderId="2" xfId="0" applyFont="1" applyFill="1" applyBorder="1" applyAlignment="1">
      <alignment horizontal="left" vertical="top" wrapText="1"/>
    </xf>
    <xf numFmtId="168" fontId="1" fillId="0" borderId="2" xfId="0" applyNumberFormat="1" applyFont="1" applyFill="1" applyBorder="1" applyAlignment="1">
      <alignment horizontal="right"/>
    </xf>
    <xf numFmtId="171" fontId="1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24" applyFont="1" applyBorder="1">
      <alignment/>
      <protection/>
    </xf>
    <xf numFmtId="0" fontId="1" fillId="0" borderId="0" xfId="24" applyFont="1" applyBorder="1">
      <alignment/>
      <protection/>
    </xf>
    <xf numFmtId="3" fontId="1" fillId="0" borderId="0" xfId="24" applyNumberFormat="1" applyFont="1" applyBorder="1">
      <alignment/>
      <protection/>
    </xf>
    <xf numFmtId="0" fontId="1" fillId="0" borderId="1" xfId="24" applyFont="1" applyBorder="1">
      <alignment/>
      <protection/>
    </xf>
    <xf numFmtId="3" fontId="1" fillId="0" borderId="1" xfId="24" applyNumberFormat="1" applyFont="1" applyBorder="1">
      <alignment/>
      <protection/>
    </xf>
    <xf numFmtId="0" fontId="1" fillId="0" borderId="2" xfId="24" applyFont="1" applyBorder="1">
      <alignment/>
      <protection/>
    </xf>
    <xf numFmtId="0" fontId="3" fillId="0" borderId="2" xfId="24" applyFont="1" applyBorder="1">
      <alignment/>
      <protection/>
    </xf>
    <xf numFmtId="3" fontId="1" fillId="0" borderId="2" xfId="24" applyNumberFormat="1" applyFont="1" applyBorder="1">
      <alignment/>
      <protection/>
    </xf>
    <xf numFmtId="3" fontId="1" fillId="0" borderId="2" xfId="24" applyNumberFormat="1" applyFont="1" applyBorder="1" applyAlignment="1">
      <alignment horizontal="center"/>
      <protection/>
    </xf>
    <xf numFmtId="0" fontId="5" fillId="0" borderId="0" xfId="24" applyFont="1" applyBorder="1">
      <alignment/>
      <protection/>
    </xf>
    <xf numFmtId="3" fontId="1" fillId="0" borderId="0" xfId="24" applyNumberFormat="1" applyFont="1" applyBorder="1" applyAlignment="1">
      <alignment horizontal="center"/>
      <protection/>
    </xf>
    <xf numFmtId="20" fontId="1" fillId="0" borderId="0" xfId="24" applyNumberFormat="1" applyFont="1" applyBorder="1">
      <alignment/>
      <protection/>
    </xf>
    <xf numFmtId="20" fontId="5" fillId="0" borderId="0" xfId="24" applyNumberFormat="1" applyFont="1" applyBorder="1">
      <alignment/>
      <protection/>
    </xf>
    <xf numFmtId="0" fontId="4" fillId="0" borderId="2" xfId="24" applyFont="1" applyBorder="1">
      <alignment/>
      <protection/>
    </xf>
    <xf numFmtId="0" fontId="1" fillId="0" borderId="3" xfId="24" applyFont="1" applyBorder="1">
      <alignment/>
      <protection/>
    </xf>
    <xf numFmtId="3" fontId="1" fillId="0" borderId="3" xfId="24" applyNumberFormat="1" applyFont="1" applyBorder="1">
      <alignment/>
      <protection/>
    </xf>
    <xf numFmtId="3" fontId="1" fillId="0" borderId="3" xfId="24" applyNumberFormat="1" applyFont="1" applyBorder="1" applyAlignment="1">
      <alignment horizontal="center"/>
      <protection/>
    </xf>
    <xf numFmtId="0" fontId="1" fillId="0" borderId="0" xfId="24" applyFont="1" applyBorder="1" applyAlignment="1">
      <alignment horizontal="left"/>
      <protection/>
    </xf>
    <xf numFmtId="0" fontId="1" fillId="0" borderId="2" xfId="24" applyFont="1" applyBorder="1" applyAlignment="1">
      <alignment horizontal="left"/>
      <protection/>
    </xf>
    <xf numFmtId="0" fontId="4" fillId="0" borderId="2" xfId="24" applyFont="1" applyBorder="1" applyAlignment="1" quotePrefix="1">
      <alignment horizontal="left"/>
      <protection/>
    </xf>
    <xf numFmtId="3" fontId="1" fillId="2" borderId="3" xfId="24" applyNumberFormat="1" applyFont="1" applyFill="1" applyBorder="1" applyAlignment="1">
      <alignment horizontal="center"/>
      <protection/>
    </xf>
    <xf numFmtId="0" fontId="3" fillId="0" borderId="3" xfId="24" applyFont="1" applyBorder="1">
      <alignment/>
      <protection/>
    </xf>
    <xf numFmtId="0" fontId="7" fillId="0" borderId="0" xfId="23">
      <alignment/>
      <protection/>
    </xf>
    <xf numFmtId="0" fontId="3" fillId="0" borderId="1" xfId="23" applyFont="1" applyBorder="1" applyAlignment="1">
      <alignment horizontal="center"/>
      <protection/>
    </xf>
    <xf numFmtId="0" fontId="3" fillId="0" borderId="3" xfId="23" applyFont="1" applyBorder="1" applyAlignment="1">
      <alignment horizontal="centerContinuous" vertical="center"/>
      <protection/>
    </xf>
    <xf numFmtId="0" fontId="1" fillId="0" borderId="3" xfId="23" applyFont="1" applyBorder="1" applyAlignment="1">
      <alignment horizontal="centerContinuous"/>
      <protection/>
    </xf>
    <xf numFmtId="0" fontId="1" fillId="0" borderId="0" xfId="23" applyFont="1">
      <alignment/>
      <protection/>
    </xf>
    <xf numFmtId="0" fontId="3" fillId="0" borderId="2" xfId="23" applyFont="1" applyBorder="1" applyAlignment="1">
      <alignment horizontal="center" vertical="top"/>
      <protection/>
    </xf>
    <xf numFmtId="0" fontId="4" fillId="0" borderId="2" xfId="23" applyFont="1" applyBorder="1" applyAlignment="1">
      <alignment horizontal="center"/>
      <protection/>
    </xf>
    <xf numFmtId="0" fontId="5" fillId="0" borderId="0" xfId="23" applyFont="1">
      <alignment/>
      <protection/>
    </xf>
    <xf numFmtId="0" fontId="1" fillId="0" borderId="0" xfId="23" applyFont="1" applyBorder="1" applyAlignment="1">
      <alignment horizontal="center"/>
      <protection/>
    </xf>
    <xf numFmtId="0" fontId="1" fillId="0" borderId="1" xfId="23" applyFont="1" applyBorder="1">
      <alignment/>
      <protection/>
    </xf>
    <xf numFmtId="16" fontId="3" fillId="0" borderId="0" xfId="23" applyNumberFormat="1" applyFont="1" applyBorder="1" applyAlignment="1">
      <alignment horizontal="center" wrapText="1"/>
      <protection/>
    </xf>
    <xf numFmtId="170" fontId="1" fillId="0" borderId="0" xfId="23" applyNumberFormat="1" applyFont="1" applyBorder="1" applyAlignment="1">
      <alignment/>
      <protection/>
    </xf>
    <xf numFmtId="16" fontId="3" fillId="0" borderId="0" xfId="23" applyNumberFormat="1" applyFont="1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166" fontId="1" fillId="0" borderId="0" xfId="23" applyNumberFormat="1" applyFont="1">
      <alignment/>
      <protection/>
    </xf>
    <xf numFmtId="175" fontId="1" fillId="0" borderId="0" xfId="23" applyNumberFormat="1" applyFont="1" applyBorder="1" applyAlignment="1">
      <alignment/>
      <protection/>
    </xf>
    <xf numFmtId="175" fontId="1" fillId="0" borderId="0" xfId="23" applyNumberFormat="1" applyFont="1">
      <alignment/>
      <protection/>
    </xf>
    <xf numFmtId="0" fontId="1" fillId="0" borderId="2" xfId="23" applyFont="1" applyBorder="1">
      <alignment/>
      <protection/>
    </xf>
    <xf numFmtId="0" fontId="3" fillId="0" borderId="2" xfId="23" applyFont="1" applyBorder="1">
      <alignment/>
      <protection/>
    </xf>
    <xf numFmtId="0" fontId="10" fillId="0" borderId="0" xfId="23" applyFont="1">
      <alignment/>
      <protection/>
    </xf>
    <xf numFmtId="170" fontId="1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4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center" vertical="top" wrapText="1"/>
    </xf>
    <xf numFmtId="173" fontId="5" fillId="0" borderId="0" xfId="0" applyNumberFormat="1" applyFont="1" applyBorder="1" applyAlignment="1">
      <alignment wrapText="1"/>
    </xf>
    <xf numFmtId="172" fontId="1" fillId="0" borderId="5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/>
    </xf>
    <xf numFmtId="164" fontId="1" fillId="0" borderId="0" xfId="26" applyNumberFormat="1" applyFont="1" applyBorder="1" applyAlignment="1">
      <alignment wrapText="1"/>
    </xf>
    <xf numFmtId="0" fontId="19" fillId="0" borderId="0" xfId="0" applyFont="1" applyBorder="1" applyAlignment="1">
      <alignment/>
    </xf>
    <xf numFmtId="173" fontId="3" fillId="0" borderId="6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72" fontId="5" fillId="0" borderId="5" xfId="0" applyNumberFormat="1" applyFont="1" applyBorder="1" applyAlignment="1">
      <alignment horizontal="center" vertical="top" wrapText="1"/>
    </xf>
    <xf numFmtId="174" fontId="1" fillId="0" borderId="1" xfId="0" applyNumberFormat="1" applyFont="1" applyBorder="1" applyAlignment="1" applyProtection="1">
      <alignment wrapText="1"/>
      <protection locked="0"/>
    </xf>
    <xf numFmtId="174" fontId="1" fillId="0" borderId="0" xfId="0" applyNumberFormat="1" applyFont="1" applyBorder="1" applyAlignment="1" applyProtection="1">
      <alignment wrapText="1"/>
      <protection locked="0"/>
    </xf>
    <xf numFmtId="174" fontId="1" fillId="0" borderId="2" xfId="0" applyNumberFormat="1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3" xfId="0" applyFont="1" applyBorder="1" applyAlignment="1">
      <alignment horizontal="centerContinuous" wrapText="1"/>
    </xf>
    <xf numFmtId="1" fontId="5" fillId="0" borderId="3" xfId="0" applyNumberFormat="1" applyFont="1" applyBorder="1" applyAlignment="1">
      <alignment horizontal="centerContinuous" wrapText="1"/>
    </xf>
    <xf numFmtId="0" fontId="11" fillId="0" borderId="3" xfId="0" applyFont="1" applyBorder="1" applyAlignment="1">
      <alignment horizontal="centerContinuous"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 horizontal="centerContinuous" wrapText="1"/>
    </xf>
    <xf numFmtId="1" fontId="5" fillId="0" borderId="1" xfId="0" applyNumberFormat="1" applyFont="1" applyBorder="1" applyAlignment="1">
      <alignment horizontal="centerContinuous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1" fontId="3" fillId="0" borderId="2" xfId="0" applyNumberFormat="1" applyFont="1" applyBorder="1" applyAlignment="1">
      <alignment wrapText="1"/>
    </xf>
    <xf numFmtId="1" fontId="10" fillId="0" borderId="0" xfId="0" applyNumberFormat="1" applyFont="1" applyBorder="1" applyAlignment="1">
      <alignment/>
    </xf>
    <xf numFmtId="0" fontId="1" fillId="0" borderId="3" xfId="25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 quotePrefix="1">
      <alignment horizontal="left" vertical="top"/>
    </xf>
    <xf numFmtId="17" fontId="1" fillId="0" borderId="0" xfId="0" applyNumberFormat="1" applyFont="1" applyFill="1" applyBorder="1" applyAlignment="1" quotePrefix="1">
      <alignment horizontal="left" vertical="top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7" fillId="0" borderId="0" xfId="20" applyAlignment="1">
      <alignment/>
      <protection/>
    </xf>
    <xf numFmtId="0" fontId="1" fillId="0" borderId="3" xfId="20" applyFont="1" applyFill="1" applyBorder="1" applyAlignment="1">
      <alignment horizontal="left"/>
      <protection/>
    </xf>
    <xf numFmtId="3" fontId="1" fillId="0" borderId="3" xfId="20" applyNumberFormat="1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left"/>
      <protection/>
    </xf>
    <xf numFmtId="3" fontId="1" fillId="0" borderId="0" xfId="20" applyNumberFormat="1" applyFont="1" applyFill="1" applyBorder="1" applyAlignment="1">
      <alignment/>
      <protection/>
    </xf>
    <xf numFmtId="0" fontId="1" fillId="0" borderId="2" xfId="20" applyFont="1" applyFill="1" applyBorder="1" applyAlignment="1">
      <alignment horizontal="left"/>
      <protection/>
    </xf>
    <xf numFmtId="3" fontId="1" fillId="0" borderId="2" xfId="20" applyNumberFormat="1" applyFont="1" applyFill="1" applyBorder="1" applyAlignment="1">
      <alignment/>
      <protection/>
    </xf>
    <xf numFmtId="0" fontId="7" fillId="0" borderId="0" xfId="20">
      <alignment/>
      <protection/>
    </xf>
    <xf numFmtId="0" fontId="1" fillId="0" borderId="3" xfId="20" applyFont="1" applyFill="1" applyBorder="1" applyAlignment="1">
      <alignment horizontal="center" wrapText="1"/>
      <protection/>
    </xf>
    <xf numFmtId="0" fontId="1" fillId="0" borderId="0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1" fillId="0" borderId="3" xfId="20" applyFont="1" applyFill="1" applyBorder="1" applyAlignment="1">
      <alignment horizontal="centerContinuous" wrapText="1"/>
      <protection/>
    </xf>
    <xf numFmtId="0" fontId="1" fillId="0" borderId="2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7" fillId="0" borderId="1" xfId="20" applyBorder="1" applyAlignment="1">
      <alignment/>
      <protection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1" fillId="0" borderId="0" xfId="22" applyNumberFormat="1" applyFont="1" applyFill="1" applyAlignment="1">
      <alignment horizontal="center"/>
      <protection/>
    </xf>
    <xf numFmtId="3" fontId="1" fillId="0" borderId="0" xfId="22" applyNumberFormat="1" applyFont="1" applyFill="1">
      <alignment/>
      <protection/>
    </xf>
    <xf numFmtId="3" fontId="1" fillId="0" borderId="0" xfId="22" applyNumberFormat="1" applyFont="1" applyFill="1" applyAlignment="1">
      <alignment vertical="center"/>
      <protection/>
    </xf>
    <xf numFmtId="3" fontId="1" fillId="0" borderId="0" xfId="22" applyNumberFormat="1" applyFont="1" applyFill="1" applyBorder="1" applyAlignment="1">
      <alignment horizontal="center"/>
      <protection/>
    </xf>
    <xf numFmtId="3" fontId="1" fillId="0" borderId="3" xfId="17" applyNumberFormat="1" applyFont="1" applyFill="1" applyBorder="1" applyAlignment="1">
      <alignment horizontal="center" vertical="center"/>
    </xf>
    <xf numFmtId="3" fontId="3" fillId="0" borderId="3" xfId="17" applyNumberFormat="1" applyFont="1" applyFill="1" applyBorder="1" applyAlignment="1">
      <alignment horizontal="center" vertical="center"/>
    </xf>
    <xf numFmtId="3" fontId="1" fillId="0" borderId="3" xfId="22" applyNumberFormat="1" applyFont="1" applyFill="1" applyBorder="1" applyAlignment="1">
      <alignment horizontal="center" vertical="top" wrapText="1"/>
      <protection/>
    </xf>
    <xf numFmtId="3" fontId="3" fillId="0" borderId="3" xfId="22" applyNumberFormat="1" applyFont="1" applyFill="1" applyBorder="1" applyAlignment="1">
      <alignment horizontal="center" vertical="top" wrapText="1"/>
      <protection/>
    </xf>
    <xf numFmtId="0" fontId="5" fillId="0" borderId="2" xfId="20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centerContinuous" wrapText="1"/>
    </xf>
    <xf numFmtId="3" fontId="2" fillId="0" borderId="0" xfId="0" applyNumberFormat="1" applyFont="1" applyBorder="1" applyAlignment="1">
      <alignment/>
    </xf>
    <xf numFmtId="0" fontId="12" fillId="0" borderId="1" xfId="21" applyFont="1" applyBorder="1">
      <alignment/>
      <protection/>
    </xf>
    <xf numFmtId="0" fontId="12" fillId="0" borderId="1" xfId="21" applyFont="1" applyBorder="1" applyAlignment="1">
      <alignment horizontal="center"/>
      <protection/>
    </xf>
    <xf numFmtId="0" fontId="13" fillId="0" borderId="3" xfId="21" applyFont="1" applyBorder="1">
      <alignment/>
      <protection/>
    </xf>
    <xf numFmtId="0" fontId="1" fillId="0" borderId="2" xfId="21" applyFont="1" applyBorder="1">
      <alignment/>
      <protection/>
    </xf>
    <xf numFmtId="0" fontId="1" fillId="0" borderId="2" xfId="21" applyFont="1" applyBorder="1" applyAlignment="1">
      <alignment horizontal="center"/>
      <protection/>
    </xf>
    <xf numFmtId="0" fontId="1" fillId="0" borderId="2" xfId="21" applyFont="1" applyBorder="1" applyAlignment="1" quotePrefix="1">
      <alignment horizontal="center"/>
      <protection/>
    </xf>
    <xf numFmtId="17" fontId="1" fillId="0" borderId="2" xfId="21" applyNumberFormat="1" applyFont="1" applyBorder="1" applyAlignment="1" quotePrefix="1">
      <alignment horizontal="center"/>
      <protection/>
    </xf>
    <xf numFmtId="0" fontId="5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169" fontId="1" fillId="0" borderId="2" xfId="17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6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194" fontId="1" fillId="0" borderId="5" xfId="0" applyNumberFormat="1" applyFont="1" applyBorder="1" applyAlignment="1" applyProtection="1">
      <alignment/>
      <protection locked="0"/>
    </xf>
    <xf numFmtId="194" fontId="1" fillId="0" borderId="0" xfId="0" applyNumberFormat="1" applyFont="1" applyBorder="1" applyAlignment="1" applyProtection="1">
      <alignment/>
      <protection locked="0"/>
    </xf>
    <xf numFmtId="194" fontId="1" fillId="0" borderId="2" xfId="0" applyNumberFormat="1" applyFont="1" applyBorder="1" applyAlignment="1" applyProtection="1">
      <alignment/>
      <protection locked="0"/>
    </xf>
    <xf numFmtId="170" fontId="1" fillId="0" borderId="0" xfId="23" applyNumberFormat="1" applyFont="1" applyFill="1" applyBorder="1" applyAlignment="1">
      <alignment/>
      <protection/>
    </xf>
    <xf numFmtId="166" fontId="1" fillId="0" borderId="0" xfId="23" applyNumberFormat="1" applyFont="1" applyFill="1">
      <alignment/>
      <protection/>
    </xf>
    <xf numFmtId="175" fontId="1" fillId="0" borderId="0" xfId="23" applyNumberFormat="1" applyFont="1" applyFill="1">
      <alignment/>
      <protection/>
    </xf>
    <xf numFmtId="0" fontId="1" fillId="0" borderId="0" xfId="0" applyFont="1" applyFill="1" applyAlignment="1">
      <alignment/>
    </xf>
    <xf numFmtId="0" fontId="4" fillId="0" borderId="4" xfId="0" applyFont="1" applyFill="1" applyBorder="1" applyAlignment="1">
      <alignment horizontal="centerContinuous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72" fontId="1" fillId="0" borderId="5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173" fontId="3" fillId="0" borderId="6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2" xfId="20" applyBorder="1" applyAlignment="1">
      <alignment horizontal="centerContinuous" wrapText="1"/>
      <protection/>
    </xf>
    <xf numFmtId="169" fontId="1" fillId="0" borderId="0" xfId="17" applyNumberFormat="1" applyFont="1" applyFill="1" applyBorder="1" applyAlignment="1">
      <alignment horizontal="right" wrapText="1"/>
    </xf>
    <xf numFmtId="0" fontId="1" fillId="0" borderId="0" xfId="20" applyFont="1" applyAlignment="1">
      <alignment/>
      <protection/>
    </xf>
    <xf numFmtId="0" fontId="1" fillId="0" borderId="2" xfId="20" applyFont="1" applyBorder="1" applyAlignment="1">
      <alignment/>
      <protection/>
    </xf>
    <xf numFmtId="179" fontId="1" fillId="0" borderId="0" xfId="17" applyNumberFormat="1" applyFont="1" applyFill="1" applyBorder="1" applyAlignment="1">
      <alignment horizontal="right" wrapText="1"/>
    </xf>
    <xf numFmtId="179" fontId="1" fillId="0" borderId="2" xfId="17" applyNumberFormat="1" applyFont="1" applyFill="1" applyBorder="1" applyAlignment="1">
      <alignment horizontal="right" wrapText="1"/>
    </xf>
    <xf numFmtId="0" fontId="3" fillId="0" borderId="2" xfId="20" applyFont="1" applyFill="1" applyBorder="1" applyAlignment="1">
      <alignment horizontal="centerContinuous" wrapText="1"/>
      <protection/>
    </xf>
    <xf numFmtId="0" fontId="0" fillId="0" borderId="2" xfId="0" applyBorder="1" applyAlignment="1">
      <alignment horizontal="centerContinuous"/>
    </xf>
    <xf numFmtId="3" fontId="1" fillId="0" borderId="2" xfId="17" applyNumberFormat="1" applyFont="1" applyBorder="1" applyAlignment="1">
      <alignment/>
    </xf>
    <xf numFmtId="193" fontId="1" fillId="0" borderId="2" xfId="17" applyNumberFormat="1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 quotePrefix="1">
      <alignment horizontal="center"/>
    </xf>
    <xf numFmtId="3" fontId="1" fillId="0" borderId="0" xfId="0" applyNumberFormat="1" applyFont="1" applyAlignment="1">
      <alignment/>
    </xf>
    <xf numFmtId="193" fontId="1" fillId="0" borderId="2" xfId="0" applyNumberFormat="1" applyFont="1" applyBorder="1" applyAlignment="1">
      <alignment/>
    </xf>
    <xf numFmtId="0" fontId="3" fillId="0" borderId="2" xfId="20" applyFont="1" applyBorder="1" applyAlignment="1">
      <alignment horizontal="centerContinuous" wrapText="1"/>
      <protection/>
    </xf>
    <xf numFmtId="16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Continuous" wrapText="1"/>
    </xf>
    <xf numFmtId="166" fontId="1" fillId="0" borderId="2" xfId="0" applyNumberFormat="1" applyFont="1" applyBorder="1" applyAlignment="1" quotePrefix="1">
      <alignment/>
    </xf>
    <xf numFmtId="166" fontId="1" fillId="0" borderId="0" xfId="0" applyNumberFormat="1" applyFont="1" applyAlignment="1">
      <alignment/>
    </xf>
    <xf numFmtId="174" fontId="1" fillId="0" borderId="0" xfId="0" applyNumberFormat="1" applyFont="1" applyBorder="1" applyAlignment="1" applyProtection="1">
      <alignment/>
      <protection locked="0"/>
    </xf>
    <xf numFmtId="174" fontId="1" fillId="0" borderId="2" xfId="0" applyNumberFormat="1" applyFont="1" applyBorder="1" applyAlignment="1" applyProtection="1">
      <alignment/>
      <protection locked="0"/>
    </xf>
    <xf numFmtId="0" fontId="27" fillId="3" borderId="2" xfId="20" applyFont="1" applyFill="1" applyBorder="1" applyAlignment="1">
      <alignment horizontal="centerContinuous" wrapText="1"/>
      <protection/>
    </xf>
    <xf numFmtId="0" fontId="27" fillId="3" borderId="0" xfId="20" applyFont="1" applyFill="1" applyBorder="1" applyAlignment="1">
      <alignment horizontal="centerContinuous" wrapText="1"/>
      <protection/>
    </xf>
    <xf numFmtId="0" fontId="28" fillId="0" borderId="0" xfId="20" applyFont="1" applyBorder="1" applyAlignment="1">
      <alignment horizontal="centerContinuous" wrapText="1"/>
      <protection/>
    </xf>
    <xf numFmtId="0" fontId="7" fillId="0" borderId="0" xfId="20" applyBorder="1">
      <alignment/>
      <protection/>
    </xf>
    <xf numFmtId="166" fontId="7" fillId="0" borderId="0" xfId="20" applyNumberFormat="1">
      <alignment/>
      <protection/>
    </xf>
    <xf numFmtId="0" fontId="27" fillId="3" borderId="2" xfId="20" applyFont="1" applyFill="1" applyBorder="1" applyAlignment="1">
      <alignment horizontal="left" vertical="center"/>
      <protection/>
    </xf>
    <xf numFmtId="0" fontId="3" fillId="0" borderId="3" xfId="20" applyFont="1" applyBorder="1" applyAlignment="1">
      <alignment horizontal="centerContinuous" wrapText="1"/>
      <protection/>
    </xf>
    <xf numFmtId="0" fontId="27" fillId="3" borderId="2" xfId="20" applyFont="1" applyFill="1" applyBorder="1" applyAlignment="1">
      <alignment horizontal="centerContinuous" vertical="center" wrapText="1"/>
      <protection/>
    </xf>
    <xf numFmtId="0" fontId="0" fillId="0" borderId="0" xfId="0" applyBorder="1" applyAlignment="1">
      <alignment/>
    </xf>
    <xf numFmtId="0" fontId="3" fillId="0" borderId="0" xfId="20" applyFont="1" applyFill="1" applyBorder="1" applyAlignment="1">
      <alignment horizontal="left" wrapText="1"/>
      <protection/>
    </xf>
    <xf numFmtId="193" fontId="1" fillId="0" borderId="0" xfId="0" applyNumberFormat="1" applyFont="1" applyAlignment="1">
      <alignment/>
    </xf>
    <xf numFmtId="172" fontId="5" fillId="0" borderId="7" xfId="0" applyNumberFormat="1" applyFont="1" applyFill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0" fontId="27" fillId="3" borderId="1" xfId="20" applyFont="1" applyFill="1" applyBorder="1" applyAlignment="1">
      <alignment horizontal="left" vertical="center"/>
      <protection/>
    </xf>
    <xf numFmtId="0" fontId="3" fillId="0" borderId="1" xfId="20" applyFont="1" applyBorder="1" applyAlignment="1">
      <alignment horizontal="centerContinuous" wrapText="1"/>
      <protection/>
    </xf>
    <xf numFmtId="0" fontId="1" fillId="0" borderId="0" xfId="0" applyFont="1" applyBorder="1" applyAlignment="1" quotePrefix="1">
      <alignment/>
    </xf>
    <xf numFmtId="3" fontId="1" fillId="0" borderId="0" xfId="17" applyNumberFormat="1" applyFont="1" applyBorder="1" applyAlignment="1">
      <alignment/>
    </xf>
    <xf numFmtId="166" fontId="1" fillId="0" borderId="0" xfId="0" applyNumberFormat="1" applyFont="1" applyBorder="1" applyAlignment="1" quotePrefix="1">
      <alignment/>
    </xf>
    <xf numFmtId="193" fontId="1" fillId="0" borderId="0" xfId="17" applyNumberFormat="1" applyFont="1" applyBorder="1" applyAlignment="1">
      <alignment/>
    </xf>
    <xf numFmtId="0" fontId="0" fillId="0" borderId="1" xfId="0" applyBorder="1" applyAlignment="1">
      <alignment/>
    </xf>
    <xf numFmtId="193" fontId="1" fillId="0" borderId="0" xfId="0" applyNumberFormat="1" applyFont="1" applyBorder="1" applyAlignment="1">
      <alignment/>
    </xf>
    <xf numFmtId="166" fontId="1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2" fillId="0" borderId="0" xfId="0" applyFont="1" applyAlignment="1">
      <alignment/>
    </xf>
    <xf numFmtId="3" fontId="0" fillId="0" borderId="0" xfId="0" applyNumberFormat="1" applyAlignment="1">
      <alignment/>
    </xf>
    <xf numFmtId="164" fontId="2" fillId="0" borderId="0" xfId="26" applyNumberFormat="1" applyFont="1" applyBorder="1" applyAlignment="1">
      <alignment/>
    </xf>
    <xf numFmtId="0" fontId="33" fillId="0" borderId="0" xfId="0" applyFont="1" applyAlignment="1">
      <alignment/>
    </xf>
    <xf numFmtId="0" fontId="3" fillId="0" borderId="0" xfId="0" applyFont="1" applyBorder="1" applyAlignment="1">
      <alignment horizontal="justify" wrapText="1"/>
    </xf>
    <xf numFmtId="0" fontId="0" fillId="0" borderId="0" xfId="0" applyAlignment="1">
      <alignment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justify" wrapText="1"/>
    </xf>
    <xf numFmtId="3" fontId="1" fillId="0" borderId="0" xfId="21" applyNumberFormat="1" applyFont="1">
      <alignment/>
      <protection/>
    </xf>
    <xf numFmtId="3" fontId="1" fillId="0" borderId="0" xfId="21" applyNumberFormat="1" applyFont="1" applyBorder="1">
      <alignment/>
      <protection/>
    </xf>
    <xf numFmtId="3" fontId="1" fillId="0" borderId="2" xfId="21" applyNumberFormat="1" applyFont="1" applyBorder="1">
      <alignment/>
      <protection/>
    </xf>
    <xf numFmtId="3" fontId="1" fillId="0" borderId="2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 wrapText="1"/>
    </xf>
    <xf numFmtId="1" fontId="3" fillId="0" borderId="2" xfId="0" applyNumberFormat="1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1" fontId="3" fillId="0" borderId="0" xfId="0" applyNumberFormat="1" applyFont="1" applyBorder="1" applyAlignment="1">
      <alignment horizontal="justify" wrapText="1"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3" fillId="0" borderId="3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1" fillId="0" borderId="1" xfId="0" applyFont="1" applyBorder="1" applyAlignment="1">
      <alignment horizontal="justify" wrapText="1"/>
    </xf>
    <xf numFmtId="0" fontId="24" fillId="0" borderId="1" xfId="0" applyFont="1" applyBorder="1" applyAlignment="1">
      <alignment horizontal="left" wrapText="1"/>
    </xf>
    <xf numFmtId="3" fontId="3" fillId="0" borderId="3" xfId="24" applyNumberFormat="1" applyFont="1" applyBorder="1" applyAlignment="1">
      <alignment horizontal="center"/>
      <protection/>
    </xf>
    <xf numFmtId="0" fontId="3" fillId="0" borderId="3" xfId="24" applyFont="1" applyBorder="1" applyAlignment="1">
      <alignment wrapText="1"/>
      <protection/>
    </xf>
    <xf numFmtId="0" fontId="4" fillId="0" borderId="3" xfId="24" applyFont="1" applyBorder="1" applyAlignment="1">
      <alignment wrapText="1"/>
      <protection/>
    </xf>
    <xf numFmtId="0" fontId="1" fillId="0" borderId="1" xfId="24" applyFont="1" applyBorder="1" applyAlignment="1">
      <alignment horizontal="left" wrapText="1"/>
      <protection/>
    </xf>
    <xf numFmtId="0" fontId="3" fillId="0" borderId="2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3" fontId="3" fillId="0" borderId="0" xfId="22" applyNumberFormat="1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</cellXfs>
  <cellStyles count="16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annuario_11" xfId="20"/>
    <cellStyle name="Normale_Capitolo3ok" xfId="21"/>
    <cellStyle name="Normale_Cartel1" xfId="22"/>
    <cellStyle name="Normale_Cartel2" xfId="23"/>
    <cellStyle name="Normale_Flussi" xfId="24"/>
    <cellStyle name="Normale_morti_annuario_07" xfId="25"/>
    <cellStyle name="Percent" xfId="26"/>
    <cellStyle name="Currency" xfId="27"/>
    <cellStyle name="Valuta (0)_CIRCO1OK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COMUNE DI FERRARA: ANDAMENTO POPOLAZIONE DAL 2007 AL 2017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'TAV.3.1ok'!$A$120:$A$130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'TAV.3.1ok'!$I$120:$I$130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375056"/>
        <c:axId val="32722321"/>
      </c:line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75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</xdr:row>
      <xdr:rowOff>133350</xdr:rowOff>
    </xdr:from>
    <xdr:to>
      <xdr:col>9</xdr:col>
      <xdr:colOff>609600</xdr:colOff>
      <xdr:row>153</xdr:row>
      <xdr:rowOff>38100</xdr:rowOff>
    </xdr:to>
    <xdr:graphicFrame>
      <xdr:nvGraphicFramePr>
        <xdr:cNvPr id="2" name="Chart 3"/>
        <xdr:cNvGraphicFramePr/>
      </xdr:nvGraphicFramePr>
      <xdr:xfrm>
        <a:off x="0" y="25469850"/>
        <a:ext cx="71342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9550" y="0"/>
          <a:ext cx="2952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sng" baseline="0">
              <a:latin typeface="Times New Roman"/>
              <a:ea typeface="Times New Roman"/>
              <a:cs typeface="Times New Roman"/>
            </a:rPr>
            <a:t>IMPORTANTE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: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 DA INVIARE ALLA PREFETTURA NON OLTRE IL 15 DEL MESE SUCCESSIVO A QUELLO CUI I DATI SI RIFERISCONO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0" y="1362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14750" y="1362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714750" y="1362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714750" y="1362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180975</xdr:colOff>
      <xdr:row>1</xdr:row>
      <xdr:rowOff>85725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609600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295275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495300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666750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152400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200025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1200150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838200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266700</xdr:colOff>
      <xdr:row>0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285750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0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200025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447675</xdr:colOff>
      <xdr:row>1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66675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66675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342900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RCO\DEF\TAVOLE\CIRC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DEMO\ANNUA2006\fatto\capstranie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S\anno%202001\Sport01\dati%20per%20Pase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storica"/>
      <sheetName val="Stranieri per cittadinanza sex"/>
      <sheetName val="incidenza"/>
      <sheetName val="Stranieri per eta e sesso"/>
      <sheetName val="matr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v8"/>
      <sheetName val="tav10 a"/>
      <sheetName val="tav1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31"/>
  <sheetViews>
    <sheetView tabSelected="1" zoomScale="70" zoomScaleNormal="70" workbookViewId="0" topLeftCell="A1">
      <selection activeCell="N33" sqref="N33"/>
    </sheetView>
  </sheetViews>
  <sheetFormatPr defaultColWidth="9.00390625" defaultRowHeight="15.75"/>
  <cols>
    <col min="1" max="1" width="5.875" style="22" customWidth="1"/>
    <col min="2" max="3" width="6.625" style="20" customWidth="1"/>
    <col min="4" max="4" width="10.375" style="20" bestFit="1" customWidth="1"/>
    <col min="5" max="5" width="8.375" style="20" bestFit="1" customWidth="1"/>
    <col min="6" max="6" width="7.375" style="20" bestFit="1" customWidth="1"/>
    <col min="7" max="7" width="12.625" style="21" bestFit="1" customWidth="1"/>
    <col min="8" max="8" width="13.625" style="20" bestFit="1" customWidth="1"/>
    <col min="9" max="9" width="14.125" style="15" bestFit="1" customWidth="1"/>
    <col min="10" max="10" width="14.875" style="1" bestFit="1" customWidth="1"/>
    <col min="11" max="11" width="1.75390625" style="1" customWidth="1"/>
    <col min="12" max="12" width="9.375" style="1" bestFit="1" customWidth="1"/>
    <col min="13" max="13" width="9.00390625" style="1" customWidth="1"/>
    <col min="14" max="14" width="14.875" style="1" customWidth="1"/>
    <col min="15" max="15" width="9.00390625" style="1" customWidth="1"/>
    <col min="16" max="16" width="10.75390625" style="1" customWidth="1"/>
    <col min="17" max="17" width="12.375" style="1" customWidth="1"/>
    <col min="18" max="16384" width="9.00390625" style="1" customWidth="1"/>
  </cols>
  <sheetData>
    <row r="1" s="54" customFormat="1" ht="81.75" customHeight="1"/>
    <row r="2" s="54" customFormat="1" ht="12.75"/>
    <row r="3" spans="1:13" ht="30" customHeight="1">
      <c r="A3" s="354" t="s">
        <v>365</v>
      </c>
      <c r="B3" s="355"/>
      <c r="C3" s="355"/>
      <c r="D3" s="355"/>
      <c r="E3" s="355"/>
      <c r="F3" s="355"/>
      <c r="G3" s="355"/>
      <c r="H3" s="355"/>
      <c r="I3" s="355"/>
      <c r="J3" s="355"/>
      <c r="M3" s="189"/>
    </row>
    <row r="4" spans="1:10" s="28" customFormat="1" ht="10.5">
      <c r="A4" s="66"/>
      <c r="B4" s="38"/>
      <c r="C4" s="38"/>
      <c r="D4" s="67" t="s">
        <v>5</v>
      </c>
      <c r="E4" s="38"/>
      <c r="F4" s="38"/>
      <c r="G4" s="68" t="s">
        <v>5</v>
      </c>
      <c r="H4" s="68" t="s">
        <v>5</v>
      </c>
      <c r="I4" s="68" t="s">
        <v>14</v>
      </c>
      <c r="J4" s="68" t="s">
        <v>14</v>
      </c>
    </row>
    <row r="5" spans="1:10" s="28" customFormat="1" ht="10.5">
      <c r="A5" s="69" t="s">
        <v>0</v>
      </c>
      <c r="B5" s="40" t="s">
        <v>2</v>
      </c>
      <c r="C5" s="40" t="s">
        <v>4</v>
      </c>
      <c r="D5" s="70" t="s">
        <v>6</v>
      </c>
      <c r="E5" s="40" t="s">
        <v>8</v>
      </c>
      <c r="F5" s="40" t="s">
        <v>9</v>
      </c>
      <c r="G5" s="71" t="s">
        <v>18</v>
      </c>
      <c r="H5" s="71" t="s">
        <v>10</v>
      </c>
      <c r="I5" s="71" t="s">
        <v>15</v>
      </c>
      <c r="J5" s="71" t="s">
        <v>15</v>
      </c>
    </row>
    <row r="6" spans="1:10" s="28" customFormat="1" ht="10.5">
      <c r="A6" s="25"/>
      <c r="B6" s="26" t="s">
        <v>3</v>
      </c>
      <c r="C6" s="26"/>
      <c r="D6" s="27" t="s">
        <v>7</v>
      </c>
      <c r="E6" s="26"/>
      <c r="F6" s="26"/>
      <c r="G6" s="24" t="s">
        <v>11</v>
      </c>
      <c r="H6" s="24" t="s">
        <v>12</v>
      </c>
      <c r="I6" s="24" t="s">
        <v>16</v>
      </c>
      <c r="J6" s="24" t="s">
        <v>17</v>
      </c>
    </row>
    <row r="7" spans="1:9" ht="1.5" customHeight="1">
      <c r="A7" s="7"/>
      <c r="B7" s="5"/>
      <c r="C7" s="5"/>
      <c r="D7" s="5"/>
      <c r="E7" s="5"/>
      <c r="F7" s="5"/>
      <c r="G7" s="8"/>
      <c r="H7" s="5"/>
      <c r="I7" s="9"/>
    </row>
    <row r="8" spans="1:9" ht="15">
      <c r="A8" s="10">
        <v>1900</v>
      </c>
      <c r="B8" s="11">
        <v>2791</v>
      </c>
      <c r="C8" s="11">
        <v>1901</v>
      </c>
      <c r="D8" s="12">
        <v>890</v>
      </c>
      <c r="E8" s="11">
        <v>2592</v>
      </c>
      <c r="F8" s="11">
        <v>2032</v>
      </c>
      <c r="G8" s="13">
        <v>560</v>
      </c>
      <c r="H8" s="13">
        <v>1450</v>
      </c>
      <c r="I8" s="11">
        <v>80961</v>
      </c>
    </row>
    <row r="9" spans="1:10" ht="15">
      <c r="A9" s="10">
        <v>1901</v>
      </c>
      <c r="B9" s="11">
        <v>3045</v>
      </c>
      <c r="C9" s="11">
        <v>1907</v>
      </c>
      <c r="D9" s="12">
        <v>1138</v>
      </c>
      <c r="E9" s="11">
        <v>2963</v>
      </c>
      <c r="F9" s="11">
        <v>2314</v>
      </c>
      <c r="G9" s="13">
        <v>649</v>
      </c>
      <c r="H9" s="13">
        <v>1787</v>
      </c>
      <c r="I9" s="11">
        <v>82411</v>
      </c>
      <c r="J9" s="14">
        <v>82356</v>
      </c>
    </row>
    <row r="10" spans="1:9" ht="15">
      <c r="A10" s="10">
        <v>1902</v>
      </c>
      <c r="B10" s="11">
        <v>3200</v>
      </c>
      <c r="C10" s="11">
        <v>1776</v>
      </c>
      <c r="D10" s="12">
        <v>1424</v>
      </c>
      <c r="E10" s="11">
        <v>2703</v>
      </c>
      <c r="F10" s="11">
        <v>2864</v>
      </c>
      <c r="G10" s="13">
        <v>-161</v>
      </c>
      <c r="H10" s="13">
        <v>1263</v>
      </c>
      <c r="I10" s="11">
        <v>83674</v>
      </c>
    </row>
    <row r="11" spans="1:9" ht="15">
      <c r="A11" s="10">
        <v>1903</v>
      </c>
      <c r="B11" s="11">
        <v>2830</v>
      </c>
      <c r="C11" s="11">
        <v>1829</v>
      </c>
      <c r="D11" s="12">
        <v>1001</v>
      </c>
      <c r="E11" s="11">
        <v>3107</v>
      </c>
      <c r="F11" s="11">
        <v>2686</v>
      </c>
      <c r="G11" s="13">
        <v>421</v>
      </c>
      <c r="H11" s="13">
        <v>1422</v>
      </c>
      <c r="I11" s="11">
        <v>85096</v>
      </c>
    </row>
    <row r="12" spans="1:9" ht="15">
      <c r="A12" s="10">
        <v>1904</v>
      </c>
      <c r="B12" s="11">
        <v>2990</v>
      </c>
      <c r="C12" s="11">
        <v>1660</v>
      </c>
      <c r="D12" s="12">
        <v>1330</v>
      </c>
      <c r="E12" s="11">
        <v>3047</v>
      </c>
      <c r="F12" s="11">
        <v>3084</v>
      </c>
      <c r="G12" s="13">
        <v>-37</v>
      </c>
      <c r="H12" s="13">
        <v>1293</v>
      </c>
      <c r="I12" s="11">
        <v>86392</v>
      </c>
    </row>
    <row r="13" spans="1:9" ht="15">
      <c r="A13" s="10">
        <v>1905</v>
      </c>
      <c r="B13" s="11">
        <v>3050</v>
      </c>
      <c r="C13" s="11">
        <v>2061</v>
      </c>
      <c r="D13" s="12">
        <v>989</v>
      </c>
      <c r="E13" s="11">
        <v>3609</v>
      </c>
      <c r="F13" s="11">
        <v>2939</v>
      </c>
      <c r="G13" s="13">
        <v>670</v>
      </c>
      <c r="H13" s="13">
        <v>1659</v>
      </c>
      <c r="I13" s="11">
        <v>88051</v>
      </c>
    </row>
    <row r="14" spans="1:9" ht="15">
      <c r="A14" s="10">
        <v>1906</v>
      </c>
      <c r="B14" s="11">
        <v>2976</v>
      </c>
      <c r="C14" s="11">
        <v>1760</v>
      </c>
      <c r="D14" s="12">
        <v>1216</v>
      </c>
      <c r="E14" s="11">
        <v>3699</v>
      </c>
      <c r="F14" s="11">
        <v>3501</v>
      </c>
      <c r="G14" s="13">
        <v>198</v>
      </c>
      <c r="H14" s="13">
        <v>1414</v>
      </c>
      <c r="I14" s="11">
        <v>89465</v>
      </c>
    </row>
    <row r="15" spans="1:9" ht="15">
      <c r="A15" s="10">
        <v>1907</v>
      </c>
      <c r="B15" s="11">
        <v>2969</v>
      </c>
      <c r="C15" s="11">
        <v>1842</v>
      </c>
      <c r="D15" s="12">
        <v>1127</v>
      </c>
      <c r="E15" s="11">
        <v>3651</v>
      </c>
      <c r="F15" s="11">
        <v>3407</v>
      </c>
      <c r="G15" s="13">
        <v>244</v>
      </c>
      <c r="H15" s="13">
        <v>1371</v>
      </c>
      <c r="I15" s="11">
        <v>90836</v>
      </c>
    </row>
    <row r="16" spans="1:9" ht="15">
      <c r="A16" s="10">
        <v>1908</v>
      </c>
      <c r="B16" s="11">
        <v>3162</v>
      </c>
      <c r="C16" s="11">
        <v>1837</v>
      </c>
      <c r="D16" s="12">
        <v>1325</v>
      </c>
      <c r="E16" s="11">
        <v>3028</v>
      </c>
      <c r="F16" s="11">
        <v>2941</v>
      </c>
      <c r="G16" s="13">
        <v>87</v>
      </c>
      <c r="H16" s="13">
        <v>1412</v>
      </c>
      <c r="I16" s="11">
        <v>92248</v>
      </c>
    </row>
    <row r="17" spans="1:9" ht="15">
      <c r="A17" s="10">
        <v>1909</v>
      </c>
      <c r="B17" s="11">
        <v>3113</v>
      </c>
      <c r="C17" s="11">
        <v>2007</v>
      </c>
      <c r="D17" s="12">
        <v>1106</v>
      </c>
      <c r="E17" s="11">
        <v>4125</v>
      </c>
      <c r="F17" s="11">
        <v>2615</v>
      </c>
      <c r="G17" s="13">
        <v>1510</v>
      </c>
      <c r="H17" s="13">
        <v>2616</v>
      </c>
      <c r="I17" s="11">
        <v>94864</v>
      </c>
    </row>
    <row r="18" spans="1:9" ht="15">
      <c r="A18" s="10">
        <v>1910</v>
      </c>
      <c r="B18" s="11">
        <v>3250</v>
      </c>
      <c r="C18" s="11">
        <v>1756</v>
      </c>
      <c r="D18" s="12">
        <v>1494</v>
      </c>
      <c r="E18" s="11">
        <v>3870</v>
      </c>
      <c r="F18" s="11">
        <v>2838</v>
      </c>
      <c r="G18" s="13">
        <v>1032</v>
      </c>
      <c r="H18" s="13">
        <v>2526</v>
      </c>
      <c r="I18" s="11">
        <v>97390</v>
      </c>
    </row>
    <row r="19" spans="1:10" ht="15">
      <c r="A19" s="10">
        <v>1911</v>
      </c>
      <c r="B19" s="11">
        <v>3089</v>
      </c>
      <c r="C19" s="11">
        <v>1909</v>
      </c>
      <c r="D19" s="12">
        <v>1180</v>
      </c>
      <c r="E19" s="11">
        <v>3587</v>
      </c>
      <c r="F19" s="11">
        <v>2609</v>
      </c>
      <c r="G19" s="13">
        <v>978</v>
      </c>
      <c r="H19" s="13">
        <v>2158</v>
      </c>
      <c r="I19" s="11">
        <v>95310</v>
      </c>
      <c r="J19" s="14">
        <v>95212</v>
      </c>
    </row>
    <row r="20" spans="1:9" ht="15">
      <c r="A20" s="10">
        <v>1912</v>
      </c>
      <c r="B20" s="11">
        <v>3196</v>
      </c>
      <c r="C20" s="11">
        <v>1940</v>
      </c>
      <c r="D20" s="12">
        <v>1256</v>
      </c>
      <c r="E20" s="11">
        <v>3517</v>
      </c>
      <c r="F20" s="11">
        <v>3720</v>
      </c>
      <c r="G20" s="13">
        <v>-203</v>
      </c>
      <c r="H20" s="13">
        <v>1053</v>
      </c>
      <c r="I20" s="11">
        <v>96363</v>
      </c>
    </row>
    <row r="21" spans="1:9" ht="15">
      <c r="A21" s="10">
        <v>1913</v>
      </c>
      <c r="B21" s="11">
        <v>3173</v>
      </c>
      <c r="C21" s="11">
        <v>1784</v>
      </c>
      <c r="D21" s="12">
        <v>1389</v>
      </c>
      <c r="E21" s="11">
        <v>4665</v>
      </c>
      <c r="F21" s="11">
        <v>3289</v>
      </c>
      <c r="G21" s="13">
        <v>1376</v>
      </c>
      <c r="H21" s="13">
        <v>2765</v>
      </c>
      <c r="I21" s="11">
        <v>99128</v>
      </c>
    </row>
    <row r="22" spans="1:9" ht="15">
      <c r="A22" s="10">
        <v>1914</v>
      </c>
      <c r="B22" s="11">
        <v>3348</v>
      </c>
      <c r="C22" s="11">
        <v>1690</v>
      </c>
      <c r="D22" s="12">
        <v>1658</v>
      </c>
      <c r="E22" s="11">
        <v>4377</v>
      </c>
      <c r="F22" s="11">
        <v>3396</v>
      </c>
      <c r="G22" s="13">
        <v>981</v>
      </c>
      <c r="H22" s="13">
        <v>2639</v>
      </c>
      <c r="I22" s="11">
        <v>101767</v>
      </c>
    </row>
    <row r="23" spans="1:9" ht="15">
      <c r="A23" s="10">
        <v>1915</v>
      </c>
      <c r="B23" s="11">
        <v>3101</v>
      </c>
      <c r="C23" s="11">
        <v>1958</v>
      </c>
      <c r="D23" s="12">
        <v>1143</v>
      </c>
      <c r="E23" s="11">
        <v>3695</v>
      </c>
      <c r="F23" s="11">
        <v>3163</v>
      </c>
      <c r="G23" s="13">
        <v>532</v>
      </c>
      <c r="H23" s="13">
        <v>1675</v>
      </c>
      <c r="I23" s="11">
        <v>103442</v>
      </c>
    </row>
    <row r="24" spans="1:9" ht="15">
      <c r="A24" s="10">
        <v>1916</v>
      </c>
      <c r="B24" s="11">
        <v>2441</v>
      </c>
      <c r="C24" s="11">
        <v>2076</v>
      </c>
      <c r="D24" s="12">
        <v>365</v>
      </c>
      <c r="E24" s="11">
        <v>3415</v>
      </c>
      <c r="F24" s="11">
        <v>2524</v>
      </c>
      <c r="G24" s="13">
        <v>891</v>
      </c>
      <c r="H24" s="13">
        <v>1256</v>
      </c>
      <c r="I24" s="11">
        <v>104698</v>
      </c>
    </row>
    <row r="25" spans="1:9" ht="15">
      <c r="A25" s="10">
        <v>1917</v>
      </c>
      <c r="B25" s="11">
        <v>1957</v>
      </c>
      <c r="C25" s="11">
        <v>2242</v>
      </c>
      <c r="D25" s="12">
        <v>-285</v>
      </c>
      <c r="E25" s="11">
        <v>3471</v>
      </c>
      <c r="F25" s="11">
        <v>2507</v>
      </c>
      <c r="G25" s="13">
        <v>964</v>
      </c>
      <c r="H25" s="13">
        <v>679</v>
      </c>
      <c r="I25" s="11">
        <v>105377</v>
      </c>
    </row>
    <row r="26" spans="1:9" ht="15">
      <c r="A26" s="10">
        <v>1918</v>
      </c>
      <c r="B26" s="11">
        <v>1810</v>
      </c>
      <c r="C26" s="11">
        <v>3384</v>
      </c>
      <c r="D26" s="12">
        <v>-1574</v>
      </c>
      <c r="E26" s="11">
        <v>2012</v>
      </c>
      <c r="F26" s="11">
        <v>1829</v>
      </c>
      <c r="G26" s="13">
        <v>183</v>
      </c>
      <c r="H26" s="13">
        <v>-1391</v>
      </c>
      <c r="I26" s="11">
        <v>103986</v>
      </c>
    </row>
    <row r="27" spans="1:9" ht="15">
      <c r="A27" s="10">
        <v>1919</v>
      </c>
      <c r="B27" s="11">
        <v>2256</v>
      </c>
      <c r="C27" s="11">
        <v>1795</v>
      </c>
      <c r="D27" s="12">
        <v>461</v>
      </c>
      <c r="E27" s="11">
        <v>3290</v>
      </c>
      <c r="F27" s="11">
        <v>2997</v>
      </c>
      <c r="G27" s="13">
        <v>293</v>
      </c>
      <c r="H27" s="13">
        <v>754</v>
      </c>
      <c r="I27" s="11">
        <v>104740</v>
      </c>
    </row>
    <row r="28" spans="1:9" ht="15">
      <c r="A28" s="10">
        <v>1920</v>
      </c>
      <c r="B28" s="11">
        <v>3443</v>
      </c>
      <c r="C28" s="11">
        <v>1925</v>
      </c>
      <c r="D28" s="12">
        <v>1518</v>
      </c>
      <c r="E28" s="11">
        <v>3356</v>
      </c>
      <c r="F28" s="11">
        <v>2610</v>
      </c>
      <c r="G28" s="13">
        <v>746</v>
      </c>
      <c r="H28" s="13">
        <v>2264</v>
      </c>
      <c r="I28" s="11">
        <v>107004</v>
      </c>
    </row>
    <row r="29" spans="1:10" ht="15">
      <c r="A29" s="10">
        <v>1921</v>
      </c>
      <c r="B29" s="11">
        <v>3199</v>
      </c>
      <c r="C29" s="11">
        <v>1798</v>
      </c>
      <c r="D29" s="12">
        <v>1401</v>
      </c>
      <c r="E29" s="11">
        <v>2894</v>
      </c>
      <c r="F29" s="11">
        <v>2305</v>
      </c>
      <c r="G29" s="13">
        <v>589</v>
      </c>
      <c r="H29" s="13">
        <v>1990</v>
      </c>
      <c r="I29" s="11">
        <v>105113</v>
      </c>
      <c r="J29" s="14">
        <v>107618</v>
      </c>
    </row>
    <row r="30" spans="1:9" ht="15">
      <c r="A30" s="10">
        <v>1922</v>
      </c>
      <c r="B30" s="11">
        <v>2948</v>
      </c>
      <c r="C30" s="11">
        <v>1688</v>
      </c>
      <c r="D30" s="12">
        <v>1260</v>
      </c>
      <c r="E30" s="11">
        <v>1713</v>
      </c>
      <c r="F30" s="11">
        <v>1975</v>
      </c>
      <c r="G30" s="13">
        <v>-262</v>
      </c>
      <c r="H30" s="13">
        <v>998</v>
      </c>
      <c r="I30" s="11">
        <v>106111</v>
      </c>
    </row>
    <row r="31" spans="1:9" ht="15">
      <c r="A31" s="10">
        <v>1923</v>
      </c>
      <c r="B31" s="11">
        <v>2925</v>
      </c>
      <c r="C31" s="11">
        <v>1653</v>
      </c>
      <c r="D31" s="12">
        <v>1272</v>
      </c>
      <c r="E31" s="11">
        <v>3781</v>
      </c>
      <c r="F31" s="11">
        <v>2142</v>
      </c>
      <c r="G31" s="13">
        <v>1639</v>
      </c>
      <c r="H31" s="13">
        <v>2911</v>
      </c>
      <c r="I31" s="11">
        <v>109022</v>
      </c>
    </row>
    <row r="32" spans="1:9" ht="15">
      <c r="A32" s="10">
        <v>1924</v>
      </c>
      <c r="B32" s="11">
        <v>2753</v>
      </c>
      <c r="C32" s="11">
        <v>1789</v>
      </c>
      <c r="D32" s="12">
        <v>964</v>
      </c>
      <c r="E32" s="11">
        <v>3132</v>
      </c>
      <c r="F32" s="11">
        <v>2852</v>
      </c>
      <c r="G32" s="13">
        <v>280</v>
      </c>
      <c r="H32" s="13">
        <v>1244</v>
      </c>
      <c r="I32" s="11">
        <v>110266</v>
      </c>
    </row>
    <row r="33" spans="1:9" ht="15">
      <c r="A33" s="10">
        <v>1925</v>
      </c>
      <c r="B33" s="11">
        <v>2778</v>
      </c>
      <c r="C33" s="11">
        <v>1776</v>
      </c>
      <c r="D33" s="12">
        <v>1002</v>
      </c>
      <c r="E33" s="11">
        <v>4119</v>
      </c>
      <c r="F33" s="11">
        <v>3580</v>
      </c>
      <c r="G33" s="13">
        <v>539</v>
      </c>
      <c r="H33" s="13">
        <v>1541</v>
      </c>
      <c r="I33" s="11">
        <v>111807</v>
      </c>
    </row>
    <row r="34" spans="1:9" ht="15">
      <c r="A34" s="10">
        <v>1926</v>
      </c>
      <c r="B34" s="11">
        <v>2540</v>
      </c>
      <c r="C34" s="11">
        <v>1693</v>
      </c>
      <c r="D34" s="12">
        <v>847</v>
      </c>
      <c r="E34" s="11">
        <v>3869</v>
      </c>
      <c r="F34" s="11">
        <v>3620</v>
      </c>
      <c r="G34" s="13">
        <v>249</v>
      </c>
      <c r="H34" s="13">
        <v>1096</v>
      </c>
      <c r="I34" s="11">
        <v>112903</v>
      </c>
    </row>
    <row r="35" spans="1:9" ht="15">
      <c r="A35" s="10">
        <v>1927</v>
      </c>
      <c r="B35" s="11">
        <v>2399</v>
      </c>
      <c r="C35" s="11">
        <v>1711</v>
      </c>
      <c r="D35" s="12">
        <v>688</v>
      </c>
      <c r="E35" s="11">
        <v>5441</v>
      </c>
      <c r="F35" s="11">
        <v>5175</v>
      </c>
      <c r="G35" s="13">
        <v>266</v>
      </c>
      <c r="H35" s="13">
        <v>954</v>
      </c>
      <c r="I35" s="11">
        <v>113857</v>
      </c>
    </row>
    <row r="36" spans="1:9" ht="15">
      <c r="A36" s="10">
        <v>1928</v>
      </c>
      <c r="B36" s="11">
        <v>2397</v>
      </c>
      <c r="C36" s="11">
        <v>1543</v>
      </c>
      <c r="D36" s="12">
        <v>854</v>
      </c>
      <c r="E36" s="11">
        <v>3721</v>
      </c>
      <c r="F36" s="11">
        <v>3543</v>
      </c>
      <c r="G36" s="13">
        <v>178</v>
      </c>
      <c r="H36" s="13">
        <v>1032</v>
      </c>
      <c r="I36" s="11">
        <v>114889</v>
      </c>
    </row>
    <row r="37" spans="1:9" ht="15">
      <c r="A37" s="10">
        <v>1929</v>
      </c>
      <c r="B37" s="11">
        <v>2340</v>
      </c>
      <c r="C37" s="11">
        <v>1780</v>
      </c>
      <c r="D37" s="12">
        <v>560</v>
      </c>
      <c r="E37" s="11">
        <v>4244</v>
      </c>
      <c r="F37" s="11">
        <v>4581</v>
      </c>
      <c r="G37" s="13">
        <v>-337</v>
      </c>
      <c r="H37" s="13">
        <v>223</v>
      </c>
      <c r="I37" s="11">
        <v>115112</v>
      </c>
    </row>
    <row r="38" spans="1:9" ht="15">
      <c r="A38" s="10">
        <v>1930</v>
      </c>
      <c r="B38" s="11">
        <v>2396</v>
      </c>
      <c r="C38" s="11">
        <v>1352</v>
      </c>
      <c r="D38" s="12">
        <v>1044</v>
      </c>
      <c r="E38" s="11">
        <v>4131</v>
      </c>
      <c r="F38" s="11">
        <v>3902</v>
      </c>
      <c r="G38" s="13">
        <v>229</v>
      </c>
      <c r="H38" s="13">
        <v>1273</v>
      </c>
      <c r="I38" s="11">
        <v>116385</v>
      </c>
    </row>
    <row r="39" spans="1:10" ht="15">
      <c r="A39" s="10">
        <v>1931</v>
      </c>
      <c r="B39" s="11">
        <v>2272</v>
      </c>
      <c r="C39" s="11">
        <v>1411</v>
      </c>
      <c r="D39" s="12">
        <v>861</v>
      </c>
      <c r="E39" s="11">
        <v>3672</v>
      </c>
      <c r="F39" s="11">
        <v>3762</v>
      </c>
      <c r="G39" s="13">
        <v>-90</v>
      </c>
      <c r="H39" s="13">
        <v>771</v>
      </c>
      <c r="I39" s="11">
        <v>113289</v>
      </c>
      <c r="J39" s="14">
        <v>115618</v>
      </c>
    </row>
    <row r="40" spans="1:9" ht="15">
      <c r="A40" s="10">
        <v>1932</v>
      </c>
      <c r="B40" s="11">
        <v>2138</v>
      </c>
      <c r="C40" s="11">
        <v>1659</v>
      </c>
      <c r="D40" s="12">
        <v>479</v>
      </c>
      <c r="E40" s="11">
        <v>6792</v>
      </c>
      <c r="F40" s="11">
        <v>4855</v>
      </c>
      <c r="G40" s="13">
        <v>1937</v>
      </c>
      <c r="H40" s="13">
        <v>2416</v>
      </c>
      <c r="I40" s="11">
        <v>115714</v>
      </c>
    </row>
    <row r="41" spans="1:9" ht="15">
      <c r="A41" s="10">
        <v>1933</v>
      </c>
      <c r="B41" s="11">
        <v>2118</v>
      </c>
      <c r="C41" s="11">
        <v>1328</v>
      </c>
      <c r="D41" s="12">
        <v>790</v>
      </c>
      <c r="E41" s="11">
        <v>4673</v>
      </c>
      <c r="F41" s="11">
        <v>3856</v>
      </c>
      <c r="G41" s="13">
        <v>817</v>
      </c>
      <c r="H41" s="13">
        <v>1607</v>
      </c>
      <c r="I41" s="11">
        <v>117321</v>
      </c>
    </row>
    <row r="42" spans="1:9" ht="15">
      <c r="A42" s="10">
        <v>1934</v>
      </c>
      <c r="B42" s="11">
        <v>2201</v>
      </c>
      <c r="C42" s="11">
        <v>1236</v>
      </c>
      <c r="D42" s="12">
        <v>965</v>
      </c>
      <c r="E42" s="11">
        <v>4895</v>
      </c>
      <c r="F42" s="11">
        <v>4254</v>
      </c>
      <c r="G42" s="13">
        <v>641</v>
      </c>
      <c r="H42" s="13">
        <v>1606</v>
      </c>
      <c r="I42" s="11">
        <v>118927</v>
      </c>
    </row>
    <row r="43" spans="1:9" ht="15">
      <c r="A43" s="10">
        <v>1935</v>
      </c>
      <c r="B43" s="11">
        <v>2172</v>
      </c>
      <c r="C43" s="11">
        <v>1418</v>
      </c>
      <c r="D43" s="12">
        <v>754</v>
      </c>
      <c r="E43" s="11">
        <v>5001</v>
      </c>
      <c r="F43" s="11">
        <v>5374</v>
      </c>
      <c r="G43" s="13">
        <v>-373</v>
      </c>
      <c r="H43" s="13">
        <v>381</v>
      </c>
      <c r="I43" s="11">
        <v>119308</v>
      </c>
    </row>
    <row r="44" spans="1:10" ht="15">
      <c r="A44" s="10">
        <v>1936</v>
      </c>
      <c r="B44" s="11">
        <v>2025</v>
      </c>
      <c r="C44" s="11">
        <v>1463</v>
      </c>
      <c r="D44" s="12">
        <v>562</v>
      </c>
      <c r="E44" s="11">
        <v>5019</v>
      </c>
      <c r="F44" s="11">
        <v>4082</v>
      </c>
      <c r="G44" s="13">
        <v>937</v>
      </c>
      <c r="H44" s="13">
        <v>1499</v>
      </c>
      <c r="I44" s="11">
        <v>120725</v>
      </c>
      <c r="J44" s="14">
        <v>119532</v>
      </c>
    </row>
    <row r="45" spans="1:9" ht="15">
      <c r="A45" s="10">
        <v>1937</v>
      </c>
      <c r="B45" s="11">
        <v>2197</v>
      </c>
      <c r="C45" s="11">
        <v>1312</v>
      </c>
      <c r="D45" s="12">
        <v>885</v>
      </c>
      <c r="E45" s="11">
        <v>4845</v>
      </c>
      <c r="F45" s="11">
        <v>4146</v>
      </c>
      <c r="G45" s="13">
        <v>699</v>
      </c>
      <c r="H45" s="13">
        <v>1584</v>
      </c>
      <c r="I45" s="11">
        <v>122309</v>
      </c>
    </row>
    <row r="46" spans="1:9" ht="15">
      <c r="A46" s="10">
        <v>1938</v>
      </c>
      <c r="B46" s="11">
        <v>2267</v>
      </c>
      <c r="C46" s="11">
        <v>1486</v>
      </c>
      <c r="D46" s="12">
        <v>781</v>
      </c>
      <c r="E46" s="11">
        <v>3877</v>
      </c>
      <c r="F46" s="11">
        <v>4196</v>
      </c>
      <c r="G46" s="13">
        <v>-319</v>
      </c>
      <c r="H46" s="13">
        <v>462</v>
      </c>
      <c r="I46" s="11">
        <v>122771</v>
      </c>
    </row>
    <row r="47" spans="1:9" ht="15">
      <c r="A47" s="10">
        <v>1939</v>
      </c>
      <c r="B47" s="11">
        <v>2184</v>
      </c>
      <c r="C47" s="11">
        <v>1426</v>
      </c>
      <c r="D47" s="12">
        <v>758</v>
      </c>
      <c r="E47" s="11">
        <v>3876</v>
      </c>
      <c r="F47" s="11">
        <v>3789</v>
      </c>
      <c r="G47" s="13">
        <v>87</v>
      </c>
      <c r="H47" s="13">
        <v>845</v>
      </c>
      <c r="I47" s="11">
        <v>123616</v>
      </c>
    </row>
    <row r="48" spans="1:9" ht="15">
      <c r="A48" s="10">
        <v>1940</v>
      </c>
      <c r="B48" s="11">
        <v>2308</v>
      </c>
      <c r="C48" s="11">
        <v>1411</v>
      </c>
      <c r="D48" s="12">
        <v>897</v>
      </c>
      <c r="E48" s="11">
        <v>4616</v>
      </c>
      <c r="F48" s="11">
        <v>3382</v>
      </c>
      <c r="G48" s="13">
        <v>1234</v>
      </c>
      <c r="H48" s="13">
        <v>2131</v>
      </c>
      <c r="I48" s="11">
        <v>125747</v>
      </c>
    </row>
    <row r="49" spans="1:9" ht="15">
      <c r="A49" s="10">
        <v>1941</v>
      </c>
      <c r="B49" s="11">
        <v>2128</v>
      </c>
      <c r="C49" s="11">
        <v>1513</v>
      </c>
      <c r="D49" s="12">
        <v>615</v>
      </c>
      <c r="E49" s="11">
        <v>4149</v>
      </c>
      <c r="F49" s="11">
        <v>2836</v>
      </c>
      <c r="G49" s="13">
        <v>1313</v>
      </c>
      <c r="H49" s="13">
        <v>1928</v>
      </c>
      <c r="I49" s="11">
        <v>127675</v>
      </c>
    </row>
    <row r="50" spans="1:9" ht="15">
      <c r="A50" s="10">
        <v>1942</v>
      </c>
      <c r="B50" s="11">
        <v>2062</v>
      </c>
      <c r="C50" s="11">
        <v>1554</v>
      </c>
      <c r="D50" s="12">
        <v>508</v>
      </c>
      <c r="E50" s="11">
        <v>3861</v>
      </c>
      <c r="F50" s="11">
        <v>2900</v>
      </c>
      <c r="G50" s="13">
        <v>961</v>
      </c>
      <c r="H50" s="13">
        <v>1469</v>
      </c>
      <c r="I50" s="11">
        <v>129144</v>
      </c>
    </row>
    <row r="51" spans="1:9" ht="15">
      <c r="A51" s="10">
        <v>1943</v>
      </c>
      <c r="B51" s="11">
        <v>2056</v>
      </c>
      <c r="C51" s="11">
        <v>1509</v>
      </c>
      <c r="D51" s="12">
        <v>547</v>
      </c>
      <c r="E51" s="11">
        <v>3136</v>
      </c>
      <c r="F51" s="11">
        <v>2358</v>
      </c>
      <c r="G51" s="13">
        <v>778</v>
      </c>
      <c r="H51" s="13">
        <v>1325</v>
      </c>
      <c r="I51" s="11">
        <v>130469</v>
      </c>
    </row>
    <row r="52" spans="1:9" ht="15">
      <c r="A52" s="10">
        <v>1944</v>
      </c>
      <c r="B52" s="11">
        <v>1806</v>
      </c>
      <c r="C52" s="11">
        <v>1583</v>
      </c>
      <c r="D52" s="12">
        <v>223</v>
      </c>
      <c r="E52" s="11">
        <v>965</v>
      </c>
      <c r="F52" s="11">
        <v>1938</v>
      </c>
      <c r="G52" s="13">
        <v>-973</v>
      </c>
      <c r="H52" s="13">
        <v>-750</v>
      </c>
      <c r="I52" s="11">
        <v>129719</v>
      </c>
    </row>
    <row r="53" spans="1:9" ht="15">
      <c r="A53" s="10">
        <v>1945</v>
      </c>
      <c r="B53" s="11">
        <v>1797</v>
      </c>
      <c r="C53" s="11">
        <v>2114</v>
      </c>
      <c r="D53" s="12">
        <v>-317</v>
      </c>
      <c r="E53" s="11">
        <v>3181</v>
      </c>
      <c r="F53" s="11">
        <v>1689</v>
      </c>
      <c r="G53" s="13">
        <v>1492</v>
      </c>
      <c r="H53" s="13">
        <v>1175</v>
      </c>
      <c r="I53" s="11">
        <v>130894</v>
      </c>
    </row>
    <row r="54" spans="1:9" ht="15">
      <c r="A54" s="10">
        <v>1946</v>
      </c>
      <c r="B54" s="11">
        <v>2675</v>
      </c>
      <c r="C54" s="11">
        <v>1465</v>
      </c>
      <c r="D54" s="12">
        <v>1210</v>
      </c>
      <c r="E54" s="11">
        <v>4936</v>
      </c>
      <c r="F54" s="11">
        <v>3678</v>
      </c>
      <c r="G54" s="13">
        <v>1258</v>
      </c>
      <c r="H54" s="13">
        <v>2468</v>
      </c>
      <c r="I54" s="11">
        <v>133362</v>
      </c>
    </row>
    <row r="55" spans="1:9" ht="15">
      <c r="A55" s="10">
        <v>1947</v>
      </c>
      <c r="B55" s="11">
        <v>2421</v>
      </c>
      <c r="C55" s="11">
        <v>1459</v>
      </c>
      <c r="D55" s="12">
        <v>962</v>
      </c>
      <c r="E55" s="11">
        <v>3389</v>
      </c>
      <c r="F55" s="11">
        <v>2291</v>
      </c>
      <c r="G55" s="13">
        <v>1098</v>
      </c>
      <c r="H55" s="13">
        <v>2060</v>
      </c>
      <c r="I55" s="11">
        <v>135422</v>
      </c>
    </row>
    <row r="56" spans="1:9" ht="15">
      <c r="A56" s="10">
        <v>1948</v>
      </c>
      <c r="B56" s="11">
        <v>2346</v>
      </c>
      <c r="C56" s="11">
        <v>1259</v>
      </c>
      <c r="D56" s="12">
        <v>1087</v>
      </c>
      <c r="E56" s="11">
        <v>2792</v>
      </c>
      <c r="F56" s="11">
        <v>2208</v>
      </c>
      <c r="G56" s="13">
        <v>584</v>
      </c>
      <c r="H56" s="13">
        <v>1671</v>
      </c>
      <c r="I56" s="11">
        <v>137093</v>
      </c>
    </row>
    <row r="57" spans="1:9" ht="15">
      <c r="A57" s="10">
        <v>1949</v>
      </c>
      <c r="B57" s="11">
        <v>2041</v>
      </c>
      <c r="C57" s="11">
        <v>1368</v>
      </c>
      <c r="D57" s="12">
        <v>673</v>
      </c>
      <c r="E57" s="11">
        <v>2865</v>
      </c>
      <c r="F57" s="11">
        <v>2458</v>
      </c>
      <c r="G57" s="13">
        <v>407</v>
      </c>
      <c r="H57" s="13">
        <v>1080</v>
      </c>
      <c r="I57" s="11">
        <v>138173</v>
      </c>
    </row>
    <row r="58" spans="1:9" ht="15">
      <c r="A58" s="10">
        <v>1950</v>
      </c>
      <c r="B58" s="11">
        <v>1952</v>
      </c>
      <c r="C58" s="11">
        <v>1319</v>
      </c>
      <c r="D58" s="12">
        <v>633</v>
      </c>
      <c r="E58" s="11">
        <v>2593</v>
      </c>
      <c r="F58" s="11">
        <v>2228</v>
      </c>
      <c r="G58" s="13">
        <v>365</v>
      </c>
      <c r="H58" s="13">
        <v>998</v>
      </c>
      <c r="I58" s="11">
        <v>139171</v>
      </c>
    </row>
    <row r="59" spans="1:10" ht="15">
      <c r="A59" s="10">
        <v>1951</v>
      </c>
      <c r="B59" s="11">
        <v>1814</v>
      </c>
      <c r="C59" s="11">
        <v>1335</v>
      </c>
      <c r="D59" s="12">
        <v>479</v>
      </c>
      <c r="E59" s="11">
        <v>2959</v>
      </c>
      <c r="F59" s="11">
        <v>2328</v>
      </c>
      <c r="G59" s="13">
        <v>631</v>
      </c>
      <c r="H59" s="13">
        <v>1110</v>
      </c>
      <c r="I59" s="11">
        <v>134201</v>
      </c>
      <c r="J59" s="14">
        <v>133949</v>
      </c>
    </row>
    <row r="60" spans="1:9" ht="15">
      <c r="A60" s="10">
        <v>1952</v>
      </c>
      <c r="B60" s="11">
        <v>1891</v>
      </c>
      <c r="C60" s="11">
        <v>1431</v>
      </c>
      <c r="D60" s="12">
        <v>460</v>
      </c>
      <c r="E60" s="11">
        <v>2921</v>
      </c>
      <c r="F60" s="11">
        <v>2886</v>
      </c>
      <c r="G60" s="13">
        <v>35</v>
      </c>
      <c r="H60" s="13">
        <v>495</v>
      </c>
      <c r="I60" s="11">
        <v>134696</v>
      </c>
    </row>
    <row r="61" spans="1:9" ht="15">
      <c r="A61" s="10">
        <v>1953</v>
      </c>
      <c r="B61" s="11">
        <v>1956</v>
      </c>
      <c r="C61" s="11">
        <v>1325</v>
      </c>
      <c r="D61" s="12">
        <v>631</v>
      </c>
      <c r="E61" s="11">
        <v>3279</v>
      </c>
      <c r="F61" s="11">
        <v>1527</v>
      </c>
      <c r="G61" s="13">
        <v>1752</v>
      </c>
      <c r="H61" s="13">
        <v>2383</v>
      </c>
      <c r="I61" s="11">
        <v>137100</v>
      </c>
    </row>
    <row r="62" spans="1:9" ht="15">
      <c r="A62" s="10">
        <v>1954</v>
      </c>
      <c r="B62" s="11">
        <v>1848</v>
      </c>
      <c r="C62" s="11">
        <v>1182</v>
      </c>
      <c r="D62" s="12">
        <v>666</v>
      </c>
      <c r="E62" s="11">
        <v>3485</v>
      </c>
      <c r="F62" s="11">
        <v>1714</v>
      </c>
      <c r="G62" s="13">
        <v>1771</v>
      </c>
      <c r="H62" s="13">
        <v>2437</v>
      </c>
      <c r="I62" s="11">
        <v>139537</v>
      </c>
    </row>
    <row r="63" spans="1:9" ht="15">
      <c r="A63" s="10">
        <v>1955</v>
      </c>
      <c r="B63" s="11">
        <v>1856</v>
      </c>
      <c r="C63" s="11">
        <v>1227</v>
      </c>
      <c r="D63" s="12">
        <v>629</v>
      </c>
      <c r="E63" s="11">
        <v>3699</v>
      </c>
      <c r="F63" s="11">
        <v>2678</v>
      </c>
      <c r="G63" s="13">
        <v>1021</v>
      </c>
      <c r="H63" s="13">
        <v>1650</v>
      </c>
      <c r="I63" s="11">
        <v>141187</v>
      </c>
    </row>
    <row r="64" spans="1:9" ht="15">
      <c r="A64" s="10">
        <v>1956</v>
      </c>
      <c r="B64" s="11">
        <v>2010</v>
      </c>
      <c r="C64" s="11">
        <v>1325</v>
      </c>
      <c r="D64" s="12">
        <v>685</v>
      </c>
      <c r="E64" s="11">
        <v>4107</v>
      </c>
      <c r="F64" s="11">
        <v>2890</v>
      </c>
      <c r="G64" s="13">
        <v>1217</v>
      </c>
      <c r="H64" s="13">
        <v>1902</v>
      </c>
      <c r="I64" s="11">
        <v>143089</v>
      </c>
    </row>
    <row r="65" spans="1:9" ht="15">
      <c r="A65" s="10">
        <v>1957</v>
      </c>
      <c r="B65" s="11">
        <v>2020</v>
      </c>
      <c r="C65" s="11">
        <v>1370</v>
      </c>
      <c r="D65" s="12">
        <v>650</v>
      </c>
      <c r="E65" s="11">
        <v>4125</v>
      </c>
      <c r="F65" s="11">
        <v>3063</v>
      </c>
      <c r="G65" s="13">
        <v>1062</v>
      </c>
      <c r="H65" s="13">
        <v>1712</v>
      </c>
      <c r="I65" s="11">
        <v>144801</v>
      </c>
    </row>
    <row r="66" spans="1:10" ht="15">
      <c r="A66" s="17">
        <v>1958</v>
      </c>
      <c r="B66" s="43">
        <v>1969</v>
      </c>
      <c r="C66" s="43">
        <v>1274</v>
      </c>
      <c r="D66" s="72">
        <v>695</v>
      </c>
      <c r="E66" s="43">
        <v>4475</v>
      </c>
      <c r="F66" s="43">
        <v>3263</v>
      </c>
      <c r="G66" s="29">
        <v>1212</v>
      </c>
      <c r="H66" s="29">
        <v>1907</v>
      </c>
      <c r="I66" s="43">
        <v>146708</v>
      </c>
      <c r="J66" s="282"/>
    </row>
    <row r="67" spans="1:10" ht="30" customHeight="1">
      <c r="A67" s="354" t="s">
        <v>364</v>
      </c>
      <c r="B67" s="355"/>
      <c r="C67" s="355"/>
      <c r="D67" s="355"/>
      <c r="E67" s="355"/>
      <c r="F67" s="355"/>
      <c r="G67" s="355"/>
      <c r="H67" s="355"/>
      <c r="I67" s="355"/>
      <c r="J67" s="355"/>
    </row>
    <row r="68" spans="1:10" s="28" customFormat="1" ht="10.5">
      <c r="A68" s="66"/>
      <c r="B68" s="38"/>
      <c r="C68" s="38"/>
      <c r="D68" s="67" t="s">
        <v>5</v>
      </c>
      <c r="E68" s="38"/>
      <c r="F68" s="38"/>
      <c r="G68" s="68" t="s">
        <v>5</v>
      </c>
      <c r="H68" s="68" t="s">
        <v>5</v>
      </c>
      <c r="I68" s="68" t="s">
        <v>14</v>
      </c>
      <c r="J68" s="68" t="s">
        <v>14</v>
      </c>
    </row>
    <row r="69" spans="1:10" s="28" customFormat="1" ht="10.5">
      <c r="A69" s="69" t="s">
        <v>0</v>
      </c>
      <c r="B69" s="40" t="s">
        <v>2</v>
      </c>
      <c r="C69" s="40" t="s">
        <v>4</v>
      </c>
      <c r="D69" s="70" t="s">
        <v>6</v>
      </c>
      <c r="E69" s="40" t="s">
        <v>8</v>
      </c>
      <c r="F69" s="40" t="s">
        <v>9</v>
      </c>
      <c r="G69" s="71" t="s">
        <v>18</v>
      </c>
      <c r="H69" s="71" t="s">
        <v>10</v>
      </c>
      <c r="I69" s="71" t="s">
        <v>15</v>
      </c>
      <c r="J69" s="71" t="s">
        <v>15</v>
      </c>
    </row>
    <row r="70" spans="1:10" s="28" customFormat="1" ht="10.5">
      <c r="A70" s="25"/>
      <c r="B70" s="26" t="s">
        <v>3</v>
      </c>
      <c r="C70" s="26"/>
      <c r="D70" s="27" t="s">
        <v>7</v>
      </c>
      <c r="E70" s="26"/>
      <c r="F70" s="26"/>
      <c r="G70" s="24" t="s">
        <v>11</v>
      </c>
      <c r="H70" s="24" t="s">
        <v>12</v>
      </c>
      <c r="I70" s="24" t="s">
        <v>16</v>
      </c>
      <c r="J70" s="24" t="s">
        <v>17</v>
      </c>
    </row>
    <row r="71" spans="1:9" ht="3" customHeight="1">
      <c r="A71" s="7"/>
      <c r="B71" s="5"/>
      <c r="C71" s="5"/>
      <c r="D71" s="5"/>
      <c r="E71" s="5"/>
      <c r="F71" s="5"/>
      <c r="G71" s="8"/>
      <c r="H71" s="5"/>
      <c r="I71" s="9"/>
    </row>
    <row r="72" spans="1:9" ht="15">
      <c r="A72" s="10">
        <v>1959</v>
      </c>
      <c r="B72" s="11">
        <v>1997</v>
      </c>
      <c r="C72" s="11">
        <v>1256</v>
      </c>
      <c r="D72" s="12">
        <v>741</v>
      </c>
      <c r="E72" s="11">
        <v>4750</v>
      </c>
      <c r="F72" s="11">
        <v>3338</v>
      </c>
      <c r="G72" s="13">
        <v>1412</v>
      </c>
      <c r="H72" s="13">
        <v>2153</v>
      </c>
      <c r="I72" s="11">
        <v>148861</v>
      </c>
    </row>
    <row r="73" spans="1:9" ht="15">
      <c r="A73" s="10">
        <v>1960</v>
      </c>
      <c r="B73" s="11">
        <v>2032</v>
      </c>
      <c r="C73" s="11">
        <v>1429</v>
      </c>
      <c r="D73" s="12">
        <v>603</v>
      </c>
      <c r="E73" s="11">
        <v>4975</v>
      </c>
      <c r="F73" s="11">
        <v>3489</v>
      </c>
      <c r="G73" s="13">
        <v>1486</v>
      </c>
      <c r="H73" s="13">
        <v>2089</v>
      </c>
      <c r="I73" s="11">
        <v>150950</v>
      </c>
    </row>
    <row r="74" spans="1:10" ht="15">
      <c r="A74" s="10">
        <v>1961</v>
      </c>
      <c r="B74" s="11">
        <v>2123</v>
      </c>
      <c r="C74" s="11">
        <v>1437</v>
      </c>
      <c r="D74" s="12">
        <v>686</v>
      </c>
      <c r="E74" s="11">
        <v>4594</v>
      </c>
      <c r="F74" s="11">
        <v>3606</v>
      </c>
      <c r="G74" s="13">
        <v>988</v>
      </c>
      <c r="H74" s="13">
        <v>1674</v>
      </c>
      <c r="I74" s="11">
        <v>152624</v>
      </c>
      <c r="J74" s="14">
        <v>152654</v>
      </c>
    </row>
    <row r="75" spans="1:9" ht="15">
      <c r="A75" s="10">
        <v>1962</v>
      </c>
      <c r="B75" s="11">
        <v>2228</v>
      </c>
      <c r="C75" s="11">
        <v>1493</v>
      </c>
      <c r="D75" s="12">
        <v>735</v>
      </c>
      <c r="E75" s="11">
        <v>5660</v>
      </c>
      <c r="F75" s="11">
        <v>3832</v>
      </c>
      <c r="G75" s="13">
        <v>1828</v>
      </c>
      <c r="H75" s="13">
        <v>2563</v>
      </c>
      <c r="I75" s="11">
        <v>155187</v>
      </c>
    </row>
    <row r="76" spans="1:9" ht="15">
      <c r="A76" s="10">
        <v>1963</v>
      </c>
      <c r="B76" s="11">
        <v>2428</v>
      </c>
      <c r="C76" s="11">
        <v>1477</v>
      </c>
      <c r="D76" s="12">
        <v>951</v>
      </c>
      <c r="E76" s="11">
        <v>4928</v>
      </c>
      <c r="F76" s="11">
        <v>4177</v>
      </c>
      <c r="G76" s="13">
        <v>751</v>
      </c>
      <c r="H76" s="13">
        <v>1702</v>
      </c>
      <c r="I76" s="11">
        <v>156889</v>
      </c>
    </row>
    <row r="77" spans="1:9" ht="15">
      <c r="A77" s="10">
        <v>1964</v>
      </c>
      <c r="B77" s="11">
        <v>2519</v>
      </c>
      <c r="C77" s="11">
        <v>1512</v>
      </c>
      <c r="D77" s="12">
        <v>1007</v>
      </c>
      <c r="E77" s="11">
        <v>3951</v>
      </c>
      <c r="F77" s="11">
        <v>4091</v>
      </c>
      <c r="G77" s="13">
        <v>-140</v>
      </c>
      <c r="H77" s="13">
        <v>867</v>
      </c>
      <c r="I77" s="11">
        <v>157756</v>
      </c>
    </row>
    <row r="78" spans="1:9" ht="15">
      <c r="A78" s="10">
        <v>1965</v>
      </c>
      <c r="B78" s="11">
        <v>2214</v>
      </c>
      <c r="C78" s="11">
        <v>1636</v>
      </c>
      <c r="D78" s="12">
        <v>578</v>
      </c>
      <c r="E78" s="11">
        <v>3318</v>
      </c>
      <c r="F78" s="11">
        <v>3594</v>
      </c>
      <c r="G78" s="13">
        <v>-276</v>
      </c>
      <c r="H78" s="13">
        <v>302</v>
      </c>
      <c r="I78" s="11">
        <v>158058</v>
      </c>
    </row>
    <row r="79" spans="1:9" ht="15">
      <c r="A79" s="10">
        <v>1966</v>
      </c>
      <c r="B79" s="11">
        <v>2249</v>
      </c>
      <c r="C79" s="11">
        <v>1528</v>
      </c>
      <c r="D79" s="12">
        <v>721</v>
      </c>
      <c r="E79" s="11">
        <v>2933</v>
      </c>
      <c r="F79" s="11">
        <v>4087</v>
      </c>
      <c r="G79" s="13">
        <v>-1154</v>
      </c>
      <c r="H79" s="13">
        <v>-433</v>
      </c>
      <c r="I79" s="11">
        <v>157625</v>
      </c>
    </row>
    <row r="80" spans="1:9" ht="15">
      <c r="A80" s="10">
        <v>1967</v>
      </c>
      <c r="B80" s="11">
        <v>2045</v>
      </c>
      <c r="C80" s="11">
        <v>1672</v>
      </c>
      <c r="D80" s="12">
        <v>373</v>
      </c>
      <c r="E80" s="11">
        <v>3148</v>
      </c>
      <c r="F80" s="11">
        <v>3929</v>
      </c>
      <c r="G80" s="13">
        <v>-781</v>
      </c>
      <c r="H80" s="13">
        <v>-408</v>
      </c>
      <c r="I80" s="11">
        <v>157217</v>
      </c>
    </row>
    <row r="81" spans="1:9" ht="15">
      <c r="A81" s="10">
        <v>1968</v>
      </c>
      <c r="B81" s="11">
        <v>1999</v>
      </c>
      <c r="C81" s="11">
        <v>1654</v>
      </c>
      <c r="D81" s="12">
        <v>345</v>
      </c>
      <c r="E81" s="11">
        <v>3260</v>
      </c>
      <c r="F81" s="11">
        <v>4178</v>
      </c>
      <c r="G81" s="13">
        <v>-918</v>
      </c>
      <c r="H81" s="13">
        <v>-573</v>
      </c>
      <c r="I81" s="11">
        <v>156644</v>
      </c>
    </row>
    <row r="82" spans="1:9" ht="15">
      <c r="A82" s="10">
        <v>1969</v>
      </c>
      <c r="B82" s="11">
        <v>2026</v>
      </c>
      <c r="C82" s="11">
        <v>1642</v>
      </c>
      <c r="D82" s="12">
        <v>384</v>
      </c>
      <c r="E82" s="11">
        <v>3146</v>
      </c>
      <c r="F82" s="11">
        <v>3967</v>
      </c>
      <c r="G82" s="13">
        <v>-821</v>
      </c>
      <c r="H82" s="13">
        <v>-437</v>
      </c>
      <c r="I82" s="11">
        <v>156207</v>
      </c>
    </row>
    <row r="83" spans="1:9" ht="15">
      <c r="A83" s="10">
        <v>1970</v>
      </c>
      <c r="B83" s="11">
        <v>1906</v>
      </c>
      <c r="C83" s="11">
        <v>1591</v>
      </c>
      <c r="D83" s="12">
        <v>315</v>
      </c>
      <c r="E83" s="11">
        <v>3249</v>
      </c>
      <c r="F83" s="11">
        <v>3978</v>
      </c>
      <c r="G83" s="13">
        <v>-729</v>
      </c>
      <c r="H83" s="13">
        <v>-414</v>
      </c>
      <c r="I83" s="11">
        <v>155793</v>
      </c>
    </row>
    <row r="84" spans="1:10" ht="15">
      <c r="A84" s="10">
        <v>1971</v>
      </c>
      <c r="B84" s="11">
        <v>1820</v>
      </c>
      <c r="C84" s="11">
        <v>1475</v>
      </c>
      <c r="D84" s="12">
        <v>345</v>
      </c>
      <c r="E84" s="11">
        <v>2411</v>
      </c>
      <c r="F84" s="11">
        <v>2727</v>
      </c>
      <c r="G84" s="13">
        <v>-316</v>
      </c>
      <c r="H84" s="13">
        <v>29</v>
      </c>
      <c r="I84" s="11">
        <v>153163</v>
      </c>
      <c r="J84" s="14">
        <v>154065</v>
      </c>
    </row>
    <row r="85" spans="1:9" ht="15">
      <c r="A85" s="10">
        <v>1972</v>
      </c>
      <c r="B85" s="11">
        <v>1765</v>
      </c>
      <c r="C85" s="11">
        <v>1657</v>
      </c>
      <c r="D85" s="12">
        <v>108</v>
      </c>
      <c r="E85" s="11">
        <v>2979</v>
      </c>
      <c r="F85" s="11">
        <v>2517</v>
      </c>
      <c r="G85" s="13">
        <v>462</v>
      </c>
      <c r="H85" s="13">
        <v>570</v>
      </c>
      <c r="I85" s="11">
        <v>154680</v>
      </c>
    </row>
    <row r="86" spans="1:9" ht="15">
      <c r="A86" s="10">
        <v>1973</v>
      </c>
      <c r="B86" s="11">
        <v>1761</v>
      </c>
      <c r="C86" s="11">
        <v>1695</v>
      </c>
      <c r="D86" s="12">
        <v>66</v>
      </c>
      <c r="E86" s="11">
        <v>2748</v>
      </c>
      <c r="F86" s="11">
        <v>2102</v>
      </c>
      <c r="G86" s="13">
        <v>646</v>
      </c>
      <c r="H86" s="13">
        <v>712</v>
      </c>
      <c r="I86" s="11">
        <v>155392</v>
      </c>
    </row>
    <row r="87" spans="1:9" ht="15">
      <c r="A87" s="10">
        <v>1974</v>
      </c>
      <c r="B87" s="11">
        <v>1807</v>
      </c>
      <c r="C87" s="11">
        <v>1781</v>
      </c>
      <c r="D87" s="12">
        <v>26</v>
      </c>
      <c r="E87" s="11">
        <v>2581</v>
      </c>
      <c r="F87" s="11">
        <v>2521</v>
      </c>
      <c r="G87" s="13">
        <v>60</v>
      </c>
      <c r="H87" s="13">
        <v>86</v>
      </c>
      <c r="I87" s="11">
        <v>155478</v>
      </c>
    </row>
    <row r="88" spans="1:9" ht="15">
      <c r="A88" s="10">
        <v>1975</v>
      </c>
      <c r="B88" s="11">
        <v>1535</v>
      </c>
      <c r="C88" s="11">
        <v>1844</v>
      </c>
      <c r="D88" s="12">
        <v>-309</v>
      </c>
      <c r="E88" s="11">
        <v>2276</v>
      </c>
      <c r="F88" s="11">
        <v>2067</v>
      </c>
      <c r="G88" s="13">
        <v>209</v>
      </c>
      <c r="H88" s="13">
        <v>-100</v>
      </c>
      <c r="I88" s="11">
        <v>155378</v>
      </c>
    </row>
    <row r="89" spans="1:9" ht="15">
      <c r="A89" s="10">
        <v>1976</v>
      </c>
      <c r="B89" s="11">
        <v>1409</v>
      </c>
      <c r="C89" s="11">
        <v>1792</v>
      </c>
      <c r="D89" s="12">
        <v>-383</v>
      </c>
      <c r="E89" s="11">
        <v>2126</v>
      </c>
      <c r="F89" s="11">
        <v>1949</v>
      </c>
      <c r="G89" s="13">
        <v>177</v>
      </c>
      <c r="H89" s="13">
        <v>-206</v>
      </c>
      <c r="I89" s="11">
        <v>155172</v>
      </c>
    </row>
    <row r="90" spans="1:9" ht="15">
      <c r="A90" s="10">
        <v>1977</v>
      </c>
      <c r="B90" s="11">
        <v>1291</v>
      </c>
      <c r="C90" s="11">
        <v>1707</v>
      </c>
      <c r="D90" s="12">
        <v>-416</v>
      </c>
      <c r="E90" s="11">
        <v>1925</v>
      </c>
      <c r="F90" s="11">
        <v>2208</v>
      </c>
      <c r="G90" s="13">
        <v>-283</v>
      </c>
      <c r="H90" s="13">
        <v>-699</v>
      </c>
      <c r="I90" s="11">
        <v>154473</v>
      </c>
    </row>
    <row r="91" spans="1:9" ht="15">
      <c r="A91" s="10">
        <v>1978</v>
      </c>
      <c r="B91" s="11">
        <v>1177</v>
      </c>
      <c r="C91" s="11">
        <v>1781</v>
      </c>
      <c r="D91" s="12">
        <v>-604</v>
      </c>
      <c r="E91" s="11">
        <v>1812</v>
      </c>
      <c r="F91" s="11">
        <v>1914</v>
      </c>
      <c r="G91" s="13">
        <v>-102</v>
      </c>
      <c r="H91" s="13">
        <v>-706</v>
      </c>
      <c r="I91" s="11">
        <v>153767</v>
      </c>
    </row>
    <row r="92" spans="1:9" ht="15">
      <c r="A92" s="10">
        <v>1979</v>
      </c>
      <c r="B92" s="11">
        <v>977</v>
      </c>
      <c r="C92" s="11">
        <v>1809</v>
      </c>
      <c r="D92" s="12">
        <v>-832</v>
      </c>
      <c r="E92" s="11">
        <v>1918</v>
      </c>
      <c r="F92" s="11">
        <v>2101</v>
      </c>
      <c r="G92" s="13">
        <v>-183</v>
      </c>
      <c r="H92" s="13">
        <v>-1015</v>
      </c>
      <c r="I92" s="11">
        <v>152752</v>
      </c>
    </row>
    <row r="93" spans="1:9" ht="15">
      <c r="A93" s="10">
        <v>1980</v>
      </c>
      <c r="B93" s="11">
        <v>945</v>
      </c>
      <c r="C93" s="11">
        <v>1831</v>
      </c>
      <c r="D93" s="12">
        <v>-886</v>
      </c>
      <c r="E93" s="11">
        <v>2015</v>
      </c>
      <c r="F93" s="11">
        <v>2238</v>
      </c>
      <c r="G93" s="13">
        <v>-223</v>
      </c>
      <c r="H93" s="13">
        <v>-1109</v>
      </c>
      <c r="I93" s="11">
        <v>151643</v>
      </c>
    </row>
    <row r="94" spans="1:10" ht="15">
      <c r="A94" s="10">
        <v>1981</v>
      </c>
      <c r="B94" s="11">
        <v>779</v>
      </c>
      <c r="C94" s="11">
        <v>1701</v>
      </c>
      <c r="D94" s="12">
        <v>-922</v>
      </c>
      <c r="E94" s="11">
        <v>1615</v>
      </c>
      <c r="F94" s="11">
        <v>1885</v>
      </c>
      <c r="G94" s="13">
        <v>-270</v>
      </c>
      <c r="H94" s="13">
        <v>-1192</v>
      </c>
      <c r="I94" s="11">
        <v>149104</v>
      </c>
      <c r="J94" s="14">
        <v>149416</v>
      </c>
    </row>
    <row r="95" spans="1:9" ht="15">
      <c r="A95" s="10">
        <v>1982</v>
      </c>
      <c r="B95" s="11">
        <v>773</v>
      </c>
      <c r="C95" s="11">
        <v>1818</v>
      </c>
      <c r="D95" s="12">
        <v>-1045</v>
      </c>
      <c r="E95" s="11">
        <v>1725</v>
      </c>
      <c r="F95" s="11">
        <v>2073</v>
      </c>
      <c r="G95" s="13">
        <v>-348</v>
      </c>
      <c r="H95" s="13">
        <v>-1393</v>
      </c>
      <c r="I95" s="11">
        <v>147711</v>
      </c>
    </row>
    <row r="96" spans="1:9" ht="15">
      <c r="A96" s="10">
        <v>1983</v>
      </c>
      <c r="B96" s="11">
        <v>761</v>
      </c>
      <c r="C96" s="11">
        <v>1805</v>
      </c>
      <c r="D96" s="12">
        <v>-1044</v>
      </c>
      <c r="E96" s="11">
        <v>2754</v>
      </c>
      <c r="F96" s="11">
        <v>2093</v>
      </c>
      <c r="G96" s="13">
        <v>661</v>
      </c>
      <c r="H96" s="13">
        <v>-383</v>
      </c>
      <c r="I96" s="11">
        <v>147328</v>
      </c>
    </row>
    <row r="97" spans="1:9" ht="15">
      <c r="A97" s="10">
        <v>1984</v>
      </c>
      <c r="B97" s="11">
        <v>678</v>
      </c>
      <c r="C97" s="11">
        <v>1712</v>
      </c>
      <c r="D97" s="12">
        <v>-1034</v>
      </c>
      <c r="E97" s="11">
        <v>1679</v>
      </c>
      <c r="F97" s="11">
        <v>1831</v>
      </c>
      <c r="G97" s="13">
        <v>-152</v>
      </c>
      <c r="H97" s="13">
        <v>-1186</v>
      </c>
      <c r="I97" s="11">
        <v>146142</v>
      </c>
    </row>
    <row r="98" spans="1:9" ht="15">
      <c r="A98" s="10">
        <v>1985</v>
      </c>
      <c r="B98" s="11">
        <v>784</v>
      </c>
      <c r="C98" s="11">
        <v>1833</v>
      </c>
      <c r="D98" s="12">
        <v>-1049</v>
      </c>
      <c r="E98" s="11">
        <v>1751</v>
      </c>
      <c r="F98" s="11">
        <v>1782</v>
      </c>
      <c r="G98" s="13">
        <v>-31</v>
      </c>
      <c r="H98" s="13">
        <v>-1080</v>
      </c>
      <c r="I98" s="11">
        <v>145062</v>
      </c>
    </row>
    <row r="99" spans="1:9" ht="15">
      <c r="A99" s="10">
        <v>1986</v>
      </c>
      <c r="B99" s="11">
        <v>687</v>
      </c>
      <c r="C99" s="11">
        <v>1813</v>
      </c>
      <c r="D99" s="12">
        <v>-1126</v>
      </c>
      <c r="E99" s="11">
        <v>1660</v>
      </c>
      <c r="F99" s="11">
        <v>1646</v>
      </c>
      <c r="G99" s="13">
        <v>14</v>
      </c>
      <c r="H99" s="13">
        <v>-1112</v>
      </c>
      <c r="I99" s="11">
        <v>143950</v>
      </c>
    </row>
    <row r="100" spans="1:9" ht="15">
      <c r="A100" s="10">
        <v>1987</v>
      </c>
      <c r="B100" s="11">
        <v>726</v>
      </c>
      <c r="C100" s="11">
        <v>1716</v>
      </c>
      <c r="D100" s="12">
        <v>-990</v>
      </c>
      <c r="E100" s="11">
        <v>1753</v>
      </c>
      <c r="F100" s="11">
        <v>1667</v>
      </c>
      <c r="G100" s="13">
        <v>86</v>
      </c>
      <c r="H100" s="13">
        <v>-904</v>
      </c>
      <c r="I100" s="11">
        <v>143046</v>
      </c>
    </row>
    <row r="101" spans="1:9" ht="15">
      <c r="A101" s="10">
        <v>1988</v>
      </c>
      <c r="B101" s="11">
        <v>706</v>
      </c>
      <c r="C101" s="11">
        <v>1831</v>
      </c>
      <c r="D101" s="12">
        <v>-1125</v>
      </c>
      <c r="E101" s="11">
        <v>1780</v>
      </c>
      <c r="F101" s="11">
        <v>1631</v>
      </c>
      <c r="G101" s="13">
        <v>149</v>
      </c>
      <c r="H101" s="13">
        <v>-976</v>
      </c>
      <c r="I101" s="11">
        <v>142070</v>
      </c>
    </row>
    <row r="102" spans="1:9" ht="15">
      <c r="A102" s="10">
        <v>1989</v>
      </c>
      <c r="B102" s="11">
        <v>710</v>
      </c>
      <c r="C102" s="11">
        <v>1662</v>
      </c>
      <c r="D102" s="12">
        <v>-952</v>
      </c>
      <c r="E102" s="11">
        <v>1879</v>
      </c>
      <c r="F102" s="11">
        <v>1593</v>
      </c>
      <c r="G102" s="13">
        <v>286</v>
      </c>
      <c r="H102" s="13">
        <v>-666</v>
      </c>
      <c r="I102" s="11">
        <v>141404</v>
      </c>
    </row>
    <row r="103" spans="1:9" ht="15">
      <c r="A103" s="10">
        <v>1990</v>
      </c>
      <c r="B103" s="11">
        <v>777</v>
      </c>
      <c r="C103" s="11">
        <v>1754</v>
      </c>
      <c r="D103" s="12">
        <v>-977</v>
      </c>
      <c r="E103" s="11">
        <v>1913</v>
      </c>
      <c r="F103" s="11">
        <v>1740</v>
      </c>
      <c r="G103" s="13">
        <v>173</v>
      </c>
      <c r="H103" s="13">
        <v>-804</v>
      </c>
      <c r="I103" s="11">
        <v>140600</v>
      </c>
    </row>
    <row r="104" spans="1:10" ht="15">
      <c r="A104" s="10">
        <v>1991</v>
      </c>
      <c r="B104" s="11">
        <v>819</v>
      </c>
      <c r="C104" s="11">
        <v>1809</v>
      </c>
      <c r="D104" s="12">
        <v>-990</v>
      </c>
      <c r="E104" s="11">
        <v>1526</v>
      </c>
      <c r="F104" s="11">
        <v>1573</v>
      </c>
      <c r="G104" s="13">
        <v>-47</v>
      </c>
      <c r="H104" s="13">
        <v>-1037</v>
      </c>
      <c r="I104" s="11">
        <v>137736</v>
      </c>
      <c r="J104" s="14">
        <v>138015</v>
      </c>
    </row>
    <row r="105" spans="1:9" ht="15">
      <c r="A105" s="10">
        <v>1992</v>
      </c>
      <c r="B105" s="15">
        <v>794</v>
      </c>
      <c r="C105" s="15">
        <v>1727</v>
      </c>
      <c r="D105" s="12">
        <v>-933</v>
      </c>
      <c r="E105" s="15">
        <v>1772</v>
      </c>
      <c r="F105" s="15">
        <v>1476</v>
      </c>
      <c r="G105" s="13">
        <v>296</v>
      </c>
      <c r="H105" s="13">
        <v>-637</v>
      </c>
      <c r="I105" s="15">
        <v>137099</v>
      </c>
    </row>
    <row r="106" spans="1:9" ht="15">
      <c r="A106" s="10">
        <v>1993</v>
      </c>
      <c r="B106" s="15">
        <v>764</v>
      </c>
      <c r="C106" s="15">
        <v>1902</v>
      </c>
      <c r="D106" s="12">
        <v>-1138</v>
      </c>
      <c r="E106" s="15">
        <v>3311</v>
      </c>
      <c r="F106" s="15">
        <v>1888</v>
      </c>
      <c r="G106" s="13">
        <v>1423</v>
      </c>
      <c r="H106" s="13">
        <v>285</v>
      </c>
      <c r="I106" s="15">
        <v>137384</v>
      </c>
    </row>
    <row r="107" spans="1:9" ht="15">
      <c r="A107" s="10">
        <v>1994</v>
      </c>
      <c r="B107" s="15">
        <v>725</v>
      </c>
      <c r="C107" s="15">
        <v>1817</v>
      </c>
      <c r="D107" s="12">
        <v>-1092</v>
      </c>
      <c r="E107" s="15">
        <v>1647</v>
      </c>
      <c r="F107" s="15">
        <v>1724</v>
      </c>
      <c r="G107" s="13">
        <v>-77</v>
      </c>
      <c r="H107" s="13">
        <v>-1169</v>
      </c>
      <c r="I107" s="15">
        <v>136215</v>
      </c>
    </row>
    <row r="108" spans="1:9" ht="15">
      <c r="A108" s="10">
        <v>1995</v>
      </c>
      <c r="B108" s="15">
        <v>722</v>
      </c>
      <c r="C108" s="15">
        <v>1687</v>
      </c>
      <c r="D108" s="12">
        <v>-965</v>
      </c>
      <c r="E108" s="15">
        <v>1677</v>
      </c>
      <c r="F108" s="15">
        <v>1792</v>
      </c>
      <c r="G108" s="13">
        <v>-115</v>
      </c>
      <c r="H108" s="13">
        <v>-1080</v>
      </c>
      <c r="I108" s="15">
        <v>135135</v>
      </c>
    </row>
    <row r="109" spans="1:9" ht="15">
      <c r="A109" s="10">
        <v>1996</v>
      </c>
      <c r="B109" s="15">
        <v>735</v>
      </c>
      <c r="C109" s="15">
        <v>1799</v>
      </c>
      <c r="D109" s="12">
        <v>-1064</v>
      </c>
      <c r="E109" s="15">
        <v>1828</v>
      </c>
      <c r="F109" s="15">
        <v>1602</v>
      </c>
      <c r="G109" s="13">
        <v>226</v>
      </c>
      <c r="H109" s="13">
        <v>-838</v>
      </c>
      <c r="I109" s="15">
        <v>134297</v>
      </c>
    </row>
    <row r="110" spans="1:9" ht="15">
      <c r="A110" s="10">
        <v>1997</v>
      </c>
      <c r="B110" s="15">
        <v>746</v>
      </c>
      <c r="C110" s="15">
        <v>1788</v>
      </c>
      <c r="D110" s="12">
        <v>-1042</v>
      </c>
      <c r="E110" s="15">
        <v>1932</v>
      </c>
      <c r="F110" s="15">
        <v>1917</v>
      </c>
      <c r="G110" s="13">
        <v>15</v>
      </c>
      <c r="H110" s="13">
        <v>-1027</v>
      </c>
      <c r="I110" s="15">
        <v>133270</v>
      </c>
    </row>
    <row r="111" spans="1:9" ht="15">
      <c r="A111" s="10">
        <v>1998</v>
      </c>
      <c r="B111" s="15">
        <v>810</v>
      </c>
      <c r="C111" s="15">
        <v>1815</v>
      </c>
      <c r="D111" s="12">
        <v>-1005</v>
      </c>
      <c r="E111" s="15">
        <v>2287</v>
      </c>
      <c r="F111" s="15">
        <v>1871</v>
      </c>
      <c r="G111" s="13">
        <v>416</v>
      </c>
      <c r="H111" s="13">
        <v>-589</v>
      </c>
      <c r="I111" s="15">
        <v>132681</v>
      </c>
    </row>
    <row r="112" spans="1:9" ht="15">
      <c r="A112" s="10">
        <v>1999</v>
      </c>
      <c r="B112" s="15">
        <v>728</v>
      </c>
      <c r="C112" s="15">
        <v>1805</v>
      </c>
      <c r="D112" s="12">
        <v>-1077</v>
      </c>
      <c r="E112" s="15">
        <v>2378</v>
      </c>
      <c r="F112" s="15">
        <v>1855</v>
      </c>
      <c r="G112" s="13">
        <v>523</v>
      </c>
      <c r="H112" s="13">
        <v>-554</v>
      </c>
      <c r="I112" s="15">
        <v>132127</v>
      </c>
    </row>
    <row r="113" spans="1:9" ht="15">
      <c r="A113" s="10">
        <v>2000</v>
      </c>
      <c r="B113" s="15">
        <v>815</v>
      </c>
      <c r="C113" s="15">
        <v>1812</v>
      </c>
      <c r="D113" s="12">
        <v>-997</v>
      </c>
      <c r="E113" s="15">
        <v>2500</v>
      </c>
      <c r="F113" s="15">
        <v>1917</v>
      </c>
      <c r="G113" s="13">
        <v>583</v>
      </c>
      <c r="H113" s="13">
        <v>-414</v>
      </c>
      <c r="I113" s="15">
        <v>131713</v>
      </c>
    </row>
    <row r="114" spans="1:10" ht="15">
      <c r="A114" s="10">
        <v>2001</v>
      </c>
      <c r="B114" s="15">
        <v>842</v>
      </c>
      <c r="C114" s="15">
        <v>1749</v>
      </c>
      <c r="D114" s="12">
        <v>-907</v>
      </c>
      <c r="E114" s="15">
        <v>2955</v>
      </c>
      <c r="F114" s="15">
        <v>1983</v>
      </c>
      <c r="G114" s="13">
        <v>972</v>
      </c>
      <c r="H114" s="13">
        <v>65</v>
      </c>
      <c r="I114" s="15">
        <v>131032</v>
      </c>
      <c r="J114" s="16">
        <v>130992</v>
      </c>
    </row>
    <row r="115" spans="1:9" ht="15">
      <c r="A115" s="10">
        <v>2002</v>
      </c>
      <c r="B115" s="15">
        <v>828</v>
      </c>
      <c r="C115" s="15">
        <v>1770</v>
      </c>
      <c r="D115" s="12">
        <v>-942</v>
      </c>
      <c r="E115" s="15">
        <v>3381</v>
      </c>
      <c r="F115" s="15">
        <v>3302</v>
      </c>
      <c r="G115" s="13">
        <v>79</v>
      </c>
      <c r="H115" s="13">
        <v>-863</v>
      </c>
      <c r="I115" s="15">
        <v>130169</v>
      </c>
    </row>
    <row r="116" spans="1:9" ht="15">
      <c r="A116" s="10">
        <v>2003</v>
      </c>
      <c r="B116" s="15">
        <v>858</v>
      </c>
      <c r="C116" s="15">
        <v>1723</v>
      </c>
      <c r="D116" s="12">
        <v>-865</v>
      </c>
      <c r="E116" s="15">
        <v>4366</v>
      </c>
      <c r="F116" s="15">
        <v>2535</v>
      </c>
      <c r="G116" s="13">
        <v>1831</v>
      </c>
      <c r="H116" s="13">
        <v>966</v>
      </c>
      <c r="I116" s="15">
        <v>131135</v>
      </c>
    </row>
    <row r="117" spans="1:9" ht="15">
      <c r="A117" s="10">
        <v>2004</v>
      </c>
      <c r="B117" s="15">
        <v>893</v>
      </c>
      <c r="C117" s="15">
        <v>1773</v>
      </c>
      <c r="D117" s="12">
        <v>-880</v>
      </c>
      <c r="E117" s="15">
        <v>4056</v>
      </c>
      <c r="F117" s="15">
        <v>2404</v>
      </c>
      <c r="G117" s="13">
        <v>1652</v>
      </c>
      <c r="H117" s="13">
        <v>772</v>
      </c>
      <c r="I117" s="15">
        <v>131907</v>
      </c>
    </row>
    <row r="118" spans="1:9" ht="15">
      <c r="A118" s="10">
        <v>2005</v>
      </c>
      <c r="B118" s="15">
        <v>887</v>
      </c>
      <c r="C118" s="15">
        <v>1778</v>
      </c>
      <c r="D118" s="12">
        <v>-891</v>
      </c>
      <c r="E118" s="15">
        <v>3797</v>
      </c>
      <c r="F118" s="15">
        <v>2342</v>
      </c>
      <c r="G118" s="13">
        <v>1455</v>
      </c>
      <c r="H118" s="13">
        <v>564</v>
      </c>
      <c r="I118" s="15">
        <v>132471</v>
      </c>
    </row>
    <row r="119" spans="1:9" ht="15">
      <c r="A119" s="10">
        <v>2006</v>
      </c>
      <c r="B119" s="15">
        <v>962</v>
      </c>
      <c r="C119" s="15">
        <v>1703</v>
      </c>
      <c r="D119" s="12">
        <v>-741</v>
      </c>
      <c r="E119" s="15">
        <v>3962</v>
      </c>
      <c r="F119" s="15">
        <v>2478</v>
      </c>
      <c r="G119" s="13">
        <v>1484</v>
      </c>
      <c r="H119" s="13">
        <v>743</v>
      </c>
      <c r="I119" s="15">
        <v>133214</v>
      </c>
    </row>
    <row r="120" spans="1:16" ht="17.25">
      <c r="A120" s="10">
        <v>2007</v>
      </c>
      <c r="B120" s="15">
        <v>936</v>
      </c>
      <c r="C120" s="15">
        <v>1744</v>
      </c>
      <c r="D120" s="12">
        <v>-808</v>
      </c>
      <c r="E120" s="15">
        <v>4008</v>
      </c>
      <c r="F120" s="15">
        <v>2823</v>
      </c>
      <c r="G120" s="13">
        <v>1185</v>
      </c>
      <c r="H120" s="13">
        <v>377</v>
      </c>
      <c r="I120" s="15">
        <v>133591</v>
      </c>
      <c r="L120" s="334">
        <v>133591</v>
      </c>
      <c r="N120" s="334">
        <v>4275802</v>
      </c>
      <c r="P120" s="334">
        <v>355809</v>
      </c>
    </row>
    <row r="121" spans="1:9" ht="15">
      <c r="A121" s="10">
        <v>2008</v>
      </c>
      <c r="B121" s="15">
        <v>1027</v>
      </c>
      <c r="C121" s="15">
        <v>1786</v>
      </c>
      <c r="D121" s="12">
        <v>-759</v>
      </c>
      <c r="E121" s="15">
        <v>4409</v>
      </c>
      <c r="F121" s="15">
        <v>2777</v>
      </c>
      <c r="G121" s="13">
        <v>1632</v>
      </c>
      <c r="H121" s="13">
        <v>873</v>
      </c>
      <c r="I121" s="15">
        <v>134464</v>
      </c>
    </row>
    <row r="122" spans="1:9" ht="15">
      <c r="A122" s="10">
        <v>2009</v>
      </c>
      <c r="B122" s="15">
        <v>1033</v>
      </c>
      <c r="C122" s="15">
        <v>1814</v>
      </c>
      <c r="D122" s="12">
        <v>-781</v>
      </c>
      <c r="E122" s="15">
        <v>4104</v>
      </c>
      <c r="F122" s="15">
        <v>2820</v>
      </c>
      <c r="G122" s="13">
        <v>1284</v>
      </c>
      <c r="H122" s="13">
        <v>503</v>
      </c>
      <c r="I122" s="15">
        <v>134967</v>
      </c>
    </row>
    <row r="123" spans="1:9" ht="15">
      <c r="A123" s="10">
        <v>2010</v>
      </c>
      <c r="B123" s="15">
        <v>1021</v>
      </c>
      <c r="C123" s="15">
        <v>1857</v>
      </c>
      <c r="D123" s="12">
        <v>-836</v>
      </c>
      <c r="E123" s="15">
        <v>4013</v>
      </c>
      <c r="F123" s="15">
        <v>2775</v>
      </c>
      <c r="G123" s="13">
        <v>1238</v>
      </c>
      <c r="H123" s="13">
        <v>402</v>
      </c>
      <c r="I123" s="15">
        <v>135369</v>
      </c>
    </row>
    <row r="124" spans="1:10" ht="15">
      <c r="A124" s="10">
        <v>2011</v>
      </c>
      <c r="B124" s="15">
        <v>969</v>
      </c>
      <c r="C124" s="15">
        <v>1783</v>
      </c>
      <c r="D124" s="12">
        <f aca="true" t="shared" si="0" ref="D124:D130">B124-C124</f>
        <v>-814</v>
      </c>
      <c r="E124" s="15">
        <v>3839</v>
      </c>
      <c r="F124" s="15">
        <v>2950</v>
      </c>
      <c r="G124" s="13">
        <f aca="true" t="shared" si="1" ref="G124:G130">E124-F124</f>
        <v>889</v>
      </c>
      <c r="H124" s="13">
        <f aca="true" t="shared" si="2" ref="H124:H130">D124+G124</f>
        <v>75</v>
      </c>
      <c r="I124" s="15">
        <v>132295</v>
      </c>
      <c r="J124" s="16">
        <v>132545</v>
      </c>
    </row>
    <row r="125" spans="1:10" ht="15">
      <c r="A125" s="10">
        <v>2012</v>
      </c>
      <c r="B125" s="15">
        <v>941</v>
      </c>
      <c r="C125" s="15">
        <v>1888</v>
      </c>
      <c r="D125" s="12">
        <f t="shared" si="0"/>
        <v>-947</v>
      </c>
      <c r="E125" s="15">
        <v>3765</v>
      </c>
      <c r="F125" s="15">
        <v>3271</v>
      </c>
      <c r="G125" s="13">
        <f t="shared" si="1"/>
        <v>494</v>
      </c>
      <c r="H125" s="13">
        <f t="shared" si="2"/>
        <v>-453</v>
      </c>
      <c r="I125" s="15">
        <v>131842</v>
      </c>
      <c r="J125" s="16"/>
    </row>
    <row r="126" spans="1:10" ht="15">
      <c r="A126" s="10">
        <v>2013</v>
      </c>
      <c r="B126" s="15">
        <v>840</v>
      </c>
      <c r="C126" s="15">
        <v>1612</v>
      </c>
      <c r="D126" s="12">
        <f t="shared" si="0"/>
        <v>-772</v>
      </c>
      <c r="E126" s="15">
        <v>5943</v>
      </c>
      <c r="F126" s="15">
        <v>3590</v>
      </c>
      <c r="G126" s="13">
        <f t="shared" si="1"/>
        <v>2353</v>
      </c>
      <c r="H126" s="13">
        <f t="shared" si="2"/>
        <v>1581</v>
      </c>
      <c r="I126" s="15">
        <f>I125+H126</f>
        <v>133423</v>
      </c>
      <c r="J126" s="16"/>
    </row>
    <row r="127" spans="1:10" ht="15">
      <c r="A127" s="10">
        <v>2014</v>
      </c>
      <c r="B127" s="15">
        <v>890</v>
      </c>
      <c r="C127" s="15">
        <v>1826</v>
      </c>
      <c r="D127" s="12">
        <f t="shared" si="0"/>
        <v>-936</v>
      </c>
      <c r="E127" s="15">
        <v>4362</v>
      </c>
      <c r="F127" s="15">
        <v>3167</v>
      </c>
      <c r="G127" s="13">
        <f t="shared" si="1"/>
        <v>1195</v>
      </c>
      <c r="H127" s="13">
        <f t="shared" si="2"/>
        <v>259</v>
      </c>
      <c r="I127" s="15">
        <f>I126+H127</f>
        <v>133682</v>
      </c>
      <c r="J127" s="16"/>
    </row>
    <row r="128" spans="1:10" ht="15">
      <c r="A128" s="10">
        <v>2015</v>
      </c>
      <c r="B128" s="15">
        <v>805</v>
      </c>
      <c r="C128" s="15">
        <v>1972</v>
      </c>
      <c r="D128" s="12">
        <f t="shared" si="0"/>
        <v>-1167</v>
      </c>
      <c r="E128" s="15">
        <v>3726</v>
      </c>
      <c r="F128" s="15">
        <v>3086</v>
      </c>
      <c r="G128" s="13">
        <f t="shared" si="1"/>
        <v>640</v>
      </c>
      <c r="H128" s="13">
        <f t="shared" si="2"/>
        <v>-527</v>
      </c>
      <c r="I128" s="15">
        <f>I127+H128</f>
        <v>133155</v>
      </c>
      <c r="J128" s="16"/>
    </row>
    <row r="129" spans="1:10" ht="15">
      <c r="A129" s="10">
        <v>2016</v>
      </c>
      <c r="B129" s="15">
        <v>845</v>
      </c>
      <c r="C129" s="15">
        <v>1781</v>
      </c>
      <c r="D129" s="12">
        <f t="shared" si="0"/>
        <v>-936</v>
      </c>
      <c r="E129" s="15">
        <v>3125</v>
      </c>
      <c r="F129" s="15">
        <v>3335</v>
      </c>
      <c r="G129" s="13">
        <f t="shared" si="1"/>
        <v>-210</v>
      </c>
      <c r="H129" s="13">
        <f t="shared" si="2"/>
        <v>-1146</v>
      </c>
      <c r="I129" s="15">
        <f>I128+H129</f>
        <v>132009</v>
      </c>
      <c r="J129" s="16"/>
    </row>
    <row r="130" spans="1:19" ht="15.75" customHeight="1">
      <c r="A130" s="17">
        <v>2017</v>
      </c>
      <c r="B130" s="19">
        <v>756</v>
      </c>
      <c r="C130" s="43">
        <v>1910</v>
      </c>
      <c r="D130" s="72">
        <f t="shared" si="0"/>
        <v>-1154</v>
      </c>
      <c r="E130" s="43">
        <v>4526</v>
      </c>
      <c r="F130" s="43">
        <v>3103</v>
      </c>
      <c r="G130" s="29">
        <f t="shared" si="1"/>
        <v>1423</v>
      </c>
      <c r="H130" s="29">
        <f t="shared" si="2"/>
        <v>269</v>
      </c>
      <c r="I130" s="19">
        <f>I129+H130</f>
        <v>132278</v>
      </c>
      <c r="J130" s="215"/>
      <c r="L130" s="333">
        <f>(I130-I120)/I120</f>
        <v>-0.009828506411360047</v>
      </c>
      <c r="N130" s="334">
        <v>4452629</v>
      </c>
      <c r="O130" s="333">
        <f>(N130-N120)/N120</f>
        <v>0.04135528258792152</v>
      </c>
      <c r="P130" s="334">
        <v>346975</v>
      </c>
      <c r="Q130" s="333">
        <f>(P130-P120)/P120</f>
        <v>-0.02482792734304079</v>
      </c>
      <c r="R130" s="1">
        <v>31331</v>
      </c>
      <c r="S130" s="1">
        <f>R130/P130</f>
        <v>0.09029757187117228</v>
      </c>
    </row>
    <row r="131" spans="12:16" ht="15">
      <c r="L131" s="226">
        <f>I130-L120</f>
        <v>-1313</v>
      </c>
      <c r="P131" s="1">
        <f>P130-P120</f>
        <v>-8834</v>
      </c>
    </row>
  </sheetData>
  <mergeCells count="2">
    <mergeCell ref="A3:J3"/>
    <mergeCell ref="A67:J67"/>
  </mergeCells>
  <printOptions/>
  <pageMargins left="0.53" right="0.47" top="0.69" bottom="0.57" header="0.5" footer="0.5"/>
  <pageSetup fitToHeight="2" horizontalDpi="300" verticalDpi="300" orientation="portrait" paperSize="9" scale="85" r:id="rId2"/>
  <rowBreaks count="1" manualBreakCount="1">
    <brk id="6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57"/>
  <sheetViews>
    <sheetView showGridLines="0" zoomScale="70" zoomScaleNormal="70" workbookViewId="0" topLeftCell="A1">
      <selection activeCell="AE38" sqref="AE38"/>
    </sheetView>
  </sheetViews>
  <sheetFormatPr defaultColWidth="9.00390625" defaultRowHeight="15.75"/>
  <cols>
    <col min="1" max="1" width="2.625" style="79" customWidth="1"/>
    <col min="2" max="2" width="10.00390625" style="79" customWidth="1"/>
    <col min="3" max="3" width="8.375" style="79" customWidth="1"/>
    <col min="4" max="4" width="7.25390625" style="79" customWidth="1"/>
    <col min="5" max="5" width="6.00390625" style="79" customWidth="1"/>
    <col min="6" max="6" width="2.75390625" style="80" customWidth="1"/>
    <col min="7" max="9" width="2.50390625" style="80" customWidth="1"/>
    <col min="10" max="10" width="0.12890625" style="80" customWidth="1"/>
    <col min="11" max="11" width="4.125" style="79" customWidth="1"/>
    <col min="12" max="13" width="7.00390625" style="80" hidden="1" customWidth="1"/>
    <col min="14" max="14" width="7.75390625" style="80" hidden="1" customWidth="1"/>
    <col min="15" max="16" width="7.00390625" style="80" customWidth="1"/>
    <col min="17" max="17" width="7.75390625" style="80" customWidth="1"/>
    <col min="18" max="19" width="7.00390625" style="79" customWidth="1"/>
    <col min="20" max="20" width="7.875" style="79" customWidth="1"/>
    <col min="21" max="22" width="7.00390625" style="79" customWidth="1"/>
    <col min="23" max="23" width="7.875" style="79" customWidth="1"/>
    <col min="24" max="16384" width="7.00390625" style="79" customWidth="1"/>
  </cols>
  <sheetData>
    <row r="1" s="54" customFormat="1" ht="81.75" customHeight="1"/>
    <row r="2" s="54" customFormat="1" ht="12.75"/>
    <row r="3" ht="12.75">
      <c r="A3" s="78" t="s">
        <v>373</v>
      </c>
    </row>
    <row r="4" spans="1:32" ht="12.75" customHeight="1" hidden="1">
      <c r="A4" s="81"/>
      <c r="B4" s="81"/>
      <c r="C4" s="81"/>
      <c r="D4" s="81"/>
      <c r="E4" s="81"/>
      <c r="F4" s="82"/>
      <c r="G4" s="82"/>
      <c r="H4" s="82"/>
      <c r="I4" s="82"/>
      <c r="J4" s="82"/>
      <c r="K4" s="81"/>
      <c r="L4" s="371" t="s">
        <v>175</v>
      </c>
      <c r="M4" s="371"/>
      <c r="N4" s="371"/>
      <c r="O4" s="371" t="s">
        <v>179</v>
      </c>
      <c r="P4" s="371"/>
      <c r="Q4" s="371"/>
      <c r="R4" s="371" t="s">
        <v>202</v>
      </c>
      <c r="S4" s="371"/>
      <c r="T4" s="371"/>
      <c r="U4" s="371" t="s">
        <v>236</v>
      </c>
      <c r="V4" s="371"/>
      <c r="W4" s="371"/>
      <c r="X4" s="371" t="s">
        <v>237</v>
      </c>
      <c r="Y4" s="371"/>
      <c r="Z4" s="371"/>
      <c r="AA4" s="371" t="s">
        <v>234</v>
      </c>
      <c r="AB4" s="371"/>
      <c r="AC4" s="371"/>
      <c r="AD4" s="371" t="s">
        <v>295</v>
      </c>
      <c r="AE4" s="371"/>
      <c r="AF4" s="371"/>
    </row>
    <row r="5" spans="1:32" ht="15.75" customHeight="1" hidden="1">
      <c r="A5" s="83"/>
      <c r="B5" s="84"/>
      <c r="C5" s="84"/>
      <c r="D5" s="84"/>
      <c r="E5" s="83"/>
      <c r="F5" s="85"/>
      <c r="G5" s="85"/>
      <c r="H5" s="85"/>
      <c r="I5" s="85"/>
      <c r="J5" s="85"/>
      <c r="K5" s="83"/>
      <c r="L5" s="86" t="s">
        <v>45</v>
      </c>
      <c r="M5" s="86" t="s">
        <v>46</v>
      </c>
      <c r="N5" s="86" t="s">
        <v>67</v>
      </c>
      <c r="O5" s="86" t="s">
        <v>45</v>
      </c>
      <c r="P5" s="86" t="s">
        <v>46</v>
      </c>
      <c r="Q5" s="86" t="s">
        <v>67</v>
      </c>
      <c r="R5" s="86" t="s">
        <v>45</v>
      </c>
      <c r="S5" s="86" t="s">
        <v>46</v>
      </c>
      <c r="T5" s="86" t="s">
        <v>67</v>
      </c>
      <c r="U5" s="86" t="s">
        <v>45</v>
      </c>
      <c r="V5" s="86" t="s">
        <v>46</v>
      </c>
      <c r="W5" s="86" t="s">
        <v>67</v>
      </c>
      <c r="X5" s="86" t="s">
        <v>45</v>
      </c>
      <c r="Y5" s="86" t="s">
        <v>46</v>
      </c>
      <c r="Z5" s="86" t="s">
        <v>67</v>
      </c>
      <c r="AA5" s="86" t="s">
        <v>45</v>
      </c>
      <c r="AB5" s="86" t="s">
        <v>46</v>
      </c>
      <c r="AC5" s="86" t="s">
        <v>67</v>
      </c>
      <c r="AD5" s="86" t="s">
        <v>45</v>
      </c>
      <c r="AE5" s="86" t="s">
        <v>46</v>
      </c>
      <c r="AF5" s="86" t="s">
        <v>67</v>
      </c>
    </row>
    <row r="6" spans="1:32" ht="12.75" customHeight="1" hidden="1">
      <c r="A6" s="87"/>
      <c r="B6" s="87"/>
      <c r="C6" s="87"/>
      <c r="D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1:32" ht="15" customHeight="1" hidden="1">
      <c r="A7" s="84" t="s">
        <v>68</v>
      </c>
      <c r="B7" s="83"/>
      <c r="C7" s="83"/>
      <c r="D7" s="83"/>
      <c r="E7" s="83"/>
      <c r="F7" s="85"/>
      <c r="G7" s="85"/>
      <c r="H7" s="85"/>
      <c r="I7" s="85"/>
      <c r="J7" s="85"/>
      <c r="K7" s="83"/>
      <c r="L7" s="86">
        <v>62417</v>
      </c>
      <c r="M7" s="86">
        <v>71174</v>
      </c>
      <c r="N7" s="86">
        <v>133591</v>
      </c>
      <c r="O7" s="86">
        <v>62789</v>
      </c>
      <c r="P7" s="86">
        <v>71675</v>
      </c>
      <c r="Q7" s="86">
        <v>134464</v>
      </c>
      <c r="R7" s="86">
        <v>63064</v>
      </c>
      <c r="S7" s="86">
        <v>71903</v>
      </c>
      <c r="T7" s="86">
        <v>134967</v>
      </c>
      <c r="U7" s="86">
        <v>63159</v>
      </c>
      <c r="V7" s="86">
        <v>72210</v>
      </c>
      <c r="W7" s="86">
        <v>135369</v>
      </c>
      <c r="X7" s="86">
        <v>61664</v>
      </c>
      <c r="Y7" s="86">
        <v>70881</v>
      </c>
      <c r="Z7" s="86">
        <f aca="true" t="shared" si="0" ref="Z7:Z15">SUM(X7:Y7)</f>
        <v>132545</v>
      </c>
      <c r="AA7" s="86">
        <v>61556</v>
      </c>
      <c r="AB7" s="86">
        <v>70739</v>
      </c>
      <c r="AC7" s="86">
        <f>SUM(AA7:AB7)</f>
        <v>132295</v>
      </c>
      <c r="AD7" s="86">
        <v>61465</v>
      </c>
      <c r="AE7" s="86">
        <v>70377</v>
      </c>
      <c r="AF7" s="86">
        <v>131842</v>
      </c>
    </row>
    <row r="8" spans="1:32" ht="15" customHeight="1" hidden="1">
      <c r="A8" s="78" t="s">
        <v>69</v>
      </c>
      <c r="C8" s="87" t="s">
        <v>70</v>
      </c>
      <c r="L8" s="88">
        <v>448</v>
      </c>
      <c r="M8" s="88">
        <v>411</v>
      </c>
      <c r="N8" s="88">
        <v>859</v>
      </c>
      <c r="O8" s="88">
        <v>446</v>
      </c>
      <c r="P8" s="88">
        <v>418</v>
      </c>
      <c r="Q8" s="88">
        <v>864</v>
      </c>
      <c r="R8" s="88">
        <v>411</v>
      </c>
      <c r="S8" s="88">
        <v>412</v>
      </c>
      <c r="T8" s="88">
        <v>823</v>
      </c>
      <c r="U8" s="88">
        <v>316</v>
      </c>
      <c r="V8" s="88">
        <v>297</v>
      </c>
      <c r="W8" s="88">
        <v>613</v>
      </c>
      <c r="X8" s="88">
        <v>92</v>
      </c>
      <c r="Y8" s="88">
        <v>89</v>
      </c>
      <c r="Z8" s="88">
        <f t="shared" si="0"/>
        <v>181</v>
      </c>
      <c r="AA8" s="88">
        <v>410</v>
      </c>
      <c r="AB8" s="88">
        <v>390</v>
      </c>
      <c r="AC8" s="88">
        <v>800</v>
      </c>
      <c r="AD8" s="171">
        <v>361</v>
      </c>
      <c r="AE8" s="171">
        <v>369</v>
      </c>
      <c r="AF8" s="88">
        <f>SUM(AD8:AE8)</f>
        <v>730</v>
      </c>
    </row>
    <row r="9" spans="1:32" ht="15" customHeight="1" hidden="1">
      <c r="A9" s="89"/>
      <c r="B9" s="89"/>
      <c r="C9" s="90" t="s">
        <v>71</v>
      </c>
      <c r="D9" s="89"/>
      <c r="L9" s="88">
        <v>81</v>
      </c>
      <c r="M9" s="88">
        <v>81</v>
      </c>
      <c r="N9" s="88">
        <v>162</v>
      </c>
      <c r="O9" s="88">
        <v>88</v>
      </c>
      <c r="P9" s="88">
        <v>77</v>
      </c>
      <c r="Q9" s="88">
        <v>165</v>
      </c>
      <c r="R9" s="88">
        <v>90</v>
      </c>
      <c r="S9" s="88">
        <v>99</v>
      </c>
      <c r="T9" s="88">
        <v>189</v>
      </c>
      <c r="U9" s="88">
        <v>58</v>
      </c>
      <c r="V9" s="88">
        <v>57</v>
      </c>
      <c r="W9" s="88">
        <v>115</v>
      </c>
      <c r="X9" s="88">
        <v>14</v>
      </c>
      <c r="Y9" s="88">
        <v>20</v>
      </c>
      <c r="Z9" s="88">
        <f t="shared" si="0"/>
        <v>34</v>
      </c>
      <c r="AA9" s="88">
        <v>80</v>
      </c>
      <c r="AB9" s="88">
        <v>52</v>
      </c>
      <c r="AC9" s="88">
        <v>132</v>
      </c>
      <c r="AD9" s="171">
        <v>49</v>
      </c>
      <c r="AE9" s="171">
        <v>51</v>
      </c>
      <c r="AF9" s="88">
        <f>SUM(AD9:AE9)</f>
        <v>100</v>
      </c>
    </row>
    <row r="10" spans="3:32" ht="15" customHeight="1" hidden="1">
      <c r="C10" s="87" t="s">
        <v>72</v>
      </c>
      <c r="L10" s="88">
        <v>3</v>
      </c>
      <c r="M10" s="88">
        <v>3</v>
      </c>
      <c r="N10" s="88">
        <v>6</v>
      </c>
      <c r="O10" s="88">
        <v>2</v>
      </c>
      <c r="P10" s="88">
        <v>2</v>
      </c>
      <c r="Q10" s="88">
        <v>4</v>
      </c>
      <c r="R10" s="88">
        <v>3</v>
      </c>
      <c r="S10" s="88">
        <v>6</v>
      </c>
      <c r="T10" s="88">
        <v>9</v>
      </c>
      <c r="U10" s="88">
        <v>2</v>
      </c>
      <c r="V10" s="88">
        <v>2</v>
      </c>
      <c r="W10" s="88">
        <v>4</v>
      </c>
      <c r="X10" s="88">
        <v>0</v>
      </c>
      <c r="Y10" s="88">
        <v>0</v>
      </c>
      <c r="Z10" s="88">
        <f t="shared" si="0"/>
        <v>0</v>
      </c>
      <c r="AA10" s="88">
        <v>6</v>
      </c>
      <c r="AB10" s="88">
        <v>3</v>
      </c>
      <c r="AC10" s="88">
        <v>9</v>
      </c>
      <c r="AD10" s="171">
        <v>5</v>
      </c>
      <c r="AE10" s="171">
        <v>5</v>
      </c>
      <c r="AF10" s="88">
        <f>SUM(AD10:AE10)</f>
        <v>10</v>
      </c>
    </row>
    <row r="11" spans="1:32" ht="15" customHeight="1" hidden="1">
      <c r="A11" s="83"/>
      <c r="B11" s="84"/>
      <c r="C11" s="91" t="s">
        <v>74</v>
      </c>
      <c r="D11" s="84"/>
      <c r="E11" s="83"/>
      <c r="F11" s="85"/>
      <c r="G11" s="85"/>
      <c r="H11" s="85"/>
      <c r="I11" s="85"/>
      <c r="J11" s="85"/>
      <c r="K11" s="83"/>
      <c r="L11" s="86">
        <v>532</v>
      </c>
      <c r="M11" s="86">
        <v>495</v>
      </c>
      <c r="N11" s="86">
        <v>1027</v>
      </c>
      <c r="O11" s="86">
        <v>536</v>
      </c>
      <c r="P11" s="86">
        <v>497</v>
      </c>
      <c r="Q11" s="86">
        <v>1033</v>
      </c>
      <c r="R11" s="86">
        <v>504</v>
      </c>
      <c r="S11" s="86">
        <v>517</v>
      </c>
      <c r="T11" s="86">
        <v>1021</v>
      </c>
      <c r="U11" s="86">
        <v>376</v>
      </c>
      <c r="V11" s="86">
        <v>356</v>
      </c>
      <c r="W11" s="86">
        <v>732</v>
      </c>
      <c r="X11" s="86">
        <f>SUM(X8:X10)</f>
        <v>106</v>
      </c>
      <c r="Y11" s="86">
        <f>SUM(Y8:Y10)</f>
        <v>109</v>
      </c>
      <c r="Z11" s="86">
        <f t="shared" si="0"/>
        <v>215</v>
      </c>
      <c r="AA11" s="86">
        <f aca="true" t="shared" si="1" ref="AA11:AF11">SUM(AA8:AA10)</f>
        <v>496</v>
      </c>
      <c r="AB11" s="86">
        <f t="shared" si="1"/>
        <v>445</v>
      </c>
      <c r="AC11" s="86">
        <f t="shared" si="1"/>
        <v>941</v>
      </c>
      <c r="AD11" s="86">
        <f t="shared" si="1"/>
        <v>415</v>
      </c>
      <c r="AE11" s="86">
        <f t="shared" si="1"/>
        <v>425</v>
      </c>
      <c r="AF11" s="86">
        <f t="shared" si="1"/>
        <v>840</v>
      </c>
    </row>
    <row r="12" spans="1:32" ht="15" customHeight="1" hidden="1">
      <c r="A12" s="78" t="s">
        <v>75</v>
      </c>
      <c r="C12" s="87" t="s">
        <v>76</v>
      </c>
      <c r="L12" s="88">
        <v>751</v>
      </c>
      <c r="M12" s="88">
        <v>936</v>
      </c>
      <c r="N12" s="88">
        <v>1687</v>
      </c>
      <c r="O12" s="88">
        <v>754</v>
      </c>
      <c r="P12" s="88">
        <v>954</v>
      </c>
      <c r="Q12" s="88">
        <v>1708</v>
      </c>
      <c r="R12" s="88">
        <v>812</v>
      </c>
      <c r="S12" s="88">
        <v>924</v>
      </c>
      <c r="T12" s="88">
        <v>1736</v>
      </c>
      <c r="U12" s="88">
        <v>541</v>
      </c>
      <c r="V12" s="88">
        <v>664</v>
      </c>
      <c r="W12" s="88">
        <v>1205</v>
      </c>
      <c r="X12" s="88">
        <v>200</v>
      </c>
      <c r="Y12" s="88">
        <v>235</v>
      </c>
      <c r="Z12" s="88">
        <f t="shared" si="0"/>
        <v>435</v>
      </c>
      <c r="AA12" s="88">
        <v>783</v>
      </c>
      <c r="AB12" s="88">
        <v>978</v>
      </c>
      <c r="AC12" s="88">
        <f>SUM(AA12:AB12)</f>
        <v>1761</v>
      </c>
      <c r="AD12" s="88">
        <v>663</v>
      </c>
      <c r="AE12" s="88">
        <v>858</v>
      </c>
      <c r="AF12" s="88">
        <f>SUM(AD12:AE12)</f>
        <v>1521</v>
      </c>
    </row>
    <row r="13" spans="1:32" ht="15" customHeight="1" hidden="1">
      <c r="A13" s="78"/>
      <c r="C13" s="90" t="s">
        <v>77</v>
      </c>
      <c r="L13" s="88">
        <v>54</v>
      </c>
      <c r="M13" s="88">
        <v>43</v>
      </c>
      <c r="N13" s="88">
        <v>97</v>
      </c>
      <c r="O13" s="88">
        <v>47</v>
      </c>
      <c r="P13" s="88">
        <v>57</v>
      </c>
      <c r="Q13" s="88">
        <v>104</v>
      </c>
      <c r="R13" s="88">
        <v>54</v>
      </c>
      <c r="S13" s="88">
        <v>64</v>
      </c>
      <c r="T13" s="88">
        <v>118</v>
      </c>
      <c r="U13" s="88">
        <v>28</v>
      </c>
      <c r="V13" s="88">
        <v>47</v>
      </c>
      <c r="W13" s="88">
        <v>75</v>
      </c>
      <c r="X13" s="88">
        <v>5</v>
      </c>
      <c r="Y13" s="88">
        <v>10</v>
      </c>
      <c r="Z13" s="88">
        <f t="shared" si="0"/>
        <v>15</v>
      </c>
      <c r="AA13" s="88">
        <v>60</v>
      </c>
      <c r="AB13" s="88">
        <v>62</v>
      </c>
      <c r="AC13" s="88">
        <f>SUM(AA13:AB13)</f>
        <v>122</v>
      </c>
      <c r="AD13" s="88">
        <v>53</v>
      </c>
      <c r="AE13" s="88">
        <v>35</v>
      </c>
      <c r="AF13" s="88">
        <f>SUM(AD13:AE13)</f>
        <v>88</v>
      </c>
    </row>
    <row r="14" spans="3:32" ht="15" customHeight="1" hidden="1">
      <c r="C14" s="87" t="s">
        <v>78</v>
      </c>
      <c r="L14" s="88">
        <v>0</v>
      </c>
      <c r="M14" s="88">
        <v>2</v>
      </c>
      <c r="N14" s="88">
        <v>2</v>
      </c>
      <c r="O14" s="88">
        <v>1</v>
      </c>
      <c r="P14" s="88">
        <v>1</v>
      </c>
      <c r="Q14" s="88">
        <v>2</v>
      </c>
      <c r="R14" s="88">
        <v>3</v>
      </c>
      <c r="S14" s="88">
        <v>0</v>
      </c>
      <c r="T14" s="88">
        <v>3</v>
      </c>
      <c r="U14" s="88">
        <v>3</v>
      </c>
      <c r="V14" s="88">
        <v>1</v>
      </c>
      <c r="W14" s="88">
        <v>4</v>
      </c>
      <c r="X14" s="88">
        <v>0</v>
      </c>
      <c r="Y14" s="88">
        <v>0</v>
      </c>
      <c r="Z14" s="88">
        <f t="shared" si="0"/>
        <v>0</v>
      </c>
      <c r="AA14" s="88">
        <v>2</v>
      </c>
      <c r="AB14" s="88">
        <v>3</v>
      </c>
      <c r="AC14" s="88">
        <f>SUM(AA14:AB14)</f>
        <v>5</v>
      </c>
      <c r="AD14" s="88">
        <v>1</v>
      </c>
      <c r="AE14" s="88">
        <v>2</v>
      </c>
      <c r="AF14" s="88">
        <f>SUM(AD14:AE14)</f>
        <v>3</v>
      </c>
    </row>
    <row r="15" spans="1:32" ht="15" customHeight="1" hidden="1">
      <c r="A15" s="83"/>
      <c r="B15" s="83"/>
      <c r="C15" s="91" t="s">
        <v>79</v>
      </c>
      <c r="D15" s="83"/>
      <c r="E15" s="83"/>
      <c r="F15" s="85"/>
      <c r="G15" s="85"/>
      <c r="H15" s="85"/>
      <c r="I15" s="85"/>
      <c r="J15" s="85"/>
      <c r="K15" s="83"/>
      <c r="L15" s="86">
        <v>805</v>
      </c>
      <c r="M15" s="86">
        <v>981</v>
      </c>
      <c r="N15" s="86">
        <v>1786</v>
      </c>
      <c r="O15" s="86">
        <v>802</v>
      </c>
      <c r="P15" s="86">
        <v>1012</v>
      </c>
      <c r="Q15" s="86">
        <v>1814</v>
      </c>
      <c r="R15" s="86">
        <v>869</v>
      </c>
      <c r="S15" s="86">
        <v>988</v>
      </c>
      <c r="T15" s="86">
        <v>1857</v>
      </c>
      <c r="U15" s="86">
        <v>572</v>
      </c>
      <c r="V15" s="86">
        <v>712</v>
      </c>
      <c r="W15" s="86">
        <v>1284</v>
      </c>
      <c r="X15" s="86">
        <f>SUM(X12:X14)</f>
        <v>205</v>
      </c>
      <c r="Y15" s="86">
        <f>SUM(Y12:Y14)</f>
        <v>245</v>
      </c>
      <c r="Z15" s="86">
        <f t="shared" si="0"/>
        <v>450</v>
      </c>
      <c r="AA15" s="86">
        <f>SUM(AA12:AA14)</f>
        <v>845</v>
      </c>
      <c r="AB15" s="86">
        <f>SUM(AB12:AB14)</f>
        <v>1043</v>
      </c>
      <c r="AC15" s="86">
        <f>SUM(AA15:AB15)</f>
        <v>1888</v>
      </c>
      <c r="AD15" s="86">
        <f>SUM(AD12:AD14)</f>
        <v>717</v>
      </c>
      <c r="AE15" s="86">
        <f>SUM(AE12:AE14)</f>
        <v>895</v>
      </c>
      <c r="AF15" s="86">
        <f>SUM(AD15:AE15)</f>
        <v>1612</v>
      </c>
    </row>
    <row r="16" spans="1:32" ht="15" customHeight="1" hidden="1">
      <c r="A16" s="84" t="s">
        <v>80</v>
      </c>
      <c r="B16" s="83"/>
      <c r="C16" s="83"/>
      <c r="D16" s="83"/>
      <c r="E16" s="92"/>
      <c r="F16" s="93"/>
      <c r="G16" s="93"/>
      <c r="H16" s="93"/>
      <c r="I16" s="93"/>
      <c r="J16" s="93"/>
      <c r="K16" s="92"/>
      <c r="L16" s="94">
        <v>-273</v>
      </c>
      <c r="M16" s="94">
        <v>-486</v>
      </c>
      <c r="N16" s="94">
        <v>-759</v>
      </c>
      <c r="O16" s="94">
        <v>-266</v>
      </c>
      <c r="P16" s="94">
        <v>-515</v>
      </c>
      <c r="Q16" s="94">
        <v>-781</v>
      </c>
      <c r="R16" s="94">
        <v>-365</v>
      </c>
      <c r="S16" s="94">
        <v>-471</v>
      </c>
      <c r="T16" s="94">
        <v>-836</v>
      </c>
      <c r="U16" s="94">
        <v>-196</v>
      </c>
      <c r="V16" s="94">
        <v>-356</v>
      </c>
      <c r="W16" s="94">
        <v>-552</v>
      </c>
      <c r="X16" s="94">
        <f aca="true" t="shared" si="2" ref="X16:AC16">X11-X15</f>
        <v>-99</v>
      </c>
      <c r="Y16" s="94">
        <f t="shared" si="2"/>
        <v>-136</v>
      </c>
      <c r="Z16" s="94">
        <f t="shared" si="2"/>
        <v>-235</v>
      </c>
      <c r="AA16" s="94">
        <f t="shared" si="2"/>
        <v>-349</v>
      </c>
      <c r="AB16" s="94">
        <f t="shared" si="2"/>
        <v>-598</v>
      </c>
      <c r="AC16" s="94">
        <f t="shared" si="2"/>
        <v>-947</v>
      </c>
      <c r="AD16" s="94">
        <f>AD11-AD15</f>
        <v>-302</v>
      </c>
      <c r="AE16" s="94">
        <f>AE11-AE15</f>
        <v>-470</v>
      </c>
      <c r="AF16" s="94">
        <f>AF11-AF15</f>
        <v>-772</v>
      </c>
    </row>
    <row r="17" spans="1:32" ht="15" customHeight="1" hidden="1">
      <c r="A17" s="78" t="s">
        <v>81</v>
      </c>
      <c r="C17" s="87" t="s">
        <v>82</v>
      </c>
      <c r="L17" s="88">
        <v>1408</v>
      </c>
      <c r="M17" s="88">
        <v>1424</v>
      </c>
      <c r="N17" s="88">
        <v>2832</v>
      </c>
      <c r="O17" s="88">
        <v>1235</v>
      </c>
      <c r="P17" s="88">
        <v>1283</v>
      </c>
      <c r="Q17" s="88">
        <v>2518</v>
      </c>
      <c r="R17" s="88">
        <v>1087</v>
      </c>
      <c r="S17" s="88">
        <v>1114</v>
      </c>
      <c r="T17" s="88">
        <v>2201</v>
      </c>
      <c r="U17" s="88">
        <v>930</v>
      </c>
      <c r="V17" s="88">
        <v>965</v>
      </c>
      <c r="W17" s="88">
        <v>1895</v>
      </c>
      <c r="X17" s="88">
        <v>117</v>
      </c>
      <c r="Y17" s="88">
        <v>104</v>
      </c>
      <c r="Z17" s="88">
        <f aca="true" t="shared" si="3" ref="Z17:Z24">SUM(X17:Y17)</f>
        <v>221</v>
      </c>
      <c r="AA17" s="88">
        <v>1276</v>
      </c>
      <c r="AB17" s="88">
        <v>1286</v>
      </c>
      <c r="AC17" s="88">
        <f aca="true" t="shared" si="4" ref="AC17:AC24">SUM(AA17:AB17)</f>
        <v>2562</v>
      </c>
      <c r="AD17" s="88">
        <v>945</v>
      </c>
      <c r="AE17" s="88">
        <v>958</v>
      </c>
      <c r="AF17" s="88">
        <f aca="true" t="shared" si="5" ref="AF17:AF24">SUM(AD17:AE17)</f>
        <v>1903</v>
      </c>
    </row>
    <row r="18" spans="1:32" ht="15" customHeight="1" hidden="1">
      <c r="A18" s="87"/>
      <c r="C18" s="87" t="s">
        <v>83</v>
      </c>
      <c r="L18" s="88">
        <v>579</v>
      </c>
      <c r="M18" s="88">
        <v>824</v>
      </c>
      <c r="N18" s="88">
        <v>1403</v>
      </c>
      <c r="O18" s="88">
        <v>588</v>
      </c>
      <c r="P18" s="88">
        <v>787</v>
      </c>
      <c r="Q18" s="88">
        <v>1375</v>
      </c>
      <c r="R18" s="88">
        <v>608</v>
      </c>
      <c r="S18" s="88">
        <v>988</v>
      </c>
      <c r="T18" s="88">
        <v>1596</v>
      </c>
      <c r="U18" s="88">
        <v>371</v>
      </c>
      <c r="V18" s="88">
        <v>404</v>
      </c>
      <c r="W18" s="88">
        <v>775</v>
      </c>
      <c r="X18" s="88">
        <v>108</v>
      </c>
      <c r="Y18" s="88">
        <v>98</v>
      </c>
      <c r="Z18" s="88">
        <f t="shared" si="3"/>
        <v>206</v>
      </c>
      <c r="AA18" s="88">
        <v>500</v>
      </c>
      <c r="AB18" s="88">
        <v>492</v>
      </c>
      <c r="AC18" s="88">
        <f t="shared" si="4"/>
        <v>992</v>
      </c>
      <c r="AD18" s="88">
        <v>329</v>
      </c>
      <c r="AE18" s="88">
        <v>479</v>
      </c>
      <c r="AF18" s="88">
        <f t="shared" si="5"/>
        <v>808</v>
      </c>
    </row>
    <row r="19" spans="3:32" ht="15" customHeight="1" hidden="1">
      <c r="C19" s="87" t="s">
        <v>181</v>
      </c>
      <c r="D19" s="95"/>
      <c r="L19" s="88">
        <v>106</v>
      </c>
      <c r="M19" s="88">
        <v>68</v>
      </c>
      <c r="N19" s="88">
        <v>174</v>
      </c>
      <c r="O19" s="88">
        <v>126</v>
      </c>
      <c r="P19" s="88">
        <v>85</v>
      </c>
      <c r="Q19" s="88">
        <v>211</v>
      </c>
      <c r="R19" s="88">
        <v>141</v>
      </c>
      <c r="S19" s="88">
        <v>75</v>
      </c>
      <c r="T19" s="88">
        <v>216</v>
      </c>
      <c r="U19" s="88">
        <v>101</v>
      </c>
      <c r="V19" s="88">
        <v>67</v>
      </c>
      <c r="W19" s="88">
        <v>168</v>
      </c>
      <c r="X19" s="88">
        <v>26</v>
      </c>
      <c r="Y19" s="88">
        <v>13</v>
      </c>
      <c r="Z19" s="88">
        <f t="shared" si="3"/>
        <v>39</v>
      </c>
      <c r="AA19" s="88">
        <v>134</v>
      </c>
      <c r="AB19" s="88">
        <v>77</v>
      </c>
      <c r="AC19" s="88">
        <f t="shared" si="4"/>
        <v>211</v>
      </c>
      <c r="AD19" s="88">
        <v>1732</v>
      </c>
      <c r="AE19" s="88">
        <v>1500</v>
      </c>
      <c r="AF19" s="88">
        <f t="shared" si="5"/>
        <v>3232</v>
      </c>
    </row>
    <row r="20" spans="1:32" ht="15" customHeight="1" hidden="1">
      <c r="A20" s="83"/>
      <c r="B20" s="83"/>
      <c r="C20" s="91" t="s">
        <v>84</v>
      </c>
      <c r="D20" s="96"/>
      <c r="E20" s="83"/>
      <c r="F20" s="85"/>
      <c r="G20" s="85"/>
      <c r="H20" s="85"/>
      <c r="I20" s="85"/>
      <c r="J20" s="85"/>
      <c r="K20" s="83"/>
      <c r="L20" s="86">
        <v>2093</v>
      </c>
      <c r="M20" s="86">
        <v>2316</v>
      </c>
      <c r="N20" s="86">
        <v>4409</v>
      </c>
      <c r="O20" s="86">
        <v>1949</v>
      </c>
      <c r="P20" s="86">
        <v>2155</v>
      </c>
      <c r="Q20" s="86">
        <v>4104</v>
      </c>
      <c r="R20" s="86">
        <v>1836</v>
      </c>
      <c r="S20" s="86">
        <v>2177</v>
      </c>
      <c r="T20" s="86">
        <v>4013</v>
      </c>
      <c r="U20" s="86">
        <v>1402</v>
      </c>
      <c r="V20" s="86">
        <v>1436</v>
      </c>
      <c r="W20" s="86">
        <v>2838</v>
      </c>
      <c r="X20" s="86">
        <f>SUM(X17:X19)</f>
        <v>251</v>
      </c>
      <c r="Y20" s="86">
        <f>SUM(Y17:Y19)</f>
        <v>215</v>
      </c>
      <c r="Z20" s="86">
        <f t="shared" si="3"/>
        <v>466</v>
      </c>
      <c r="AA20" s="86">
        <f>SUM(AA17:AA19)</f>
        <v>1910</v>
      </c>
      <c r="AB20" s="86">
        <f>SUM(AB17:AB19)</f>
        <v>1855</v>
      </c>
      <c r="AC20" s="86">
        <f t="shared" si="4"/>
        <v>3765</v>
      </c>
      <c r="AD20" s="86">
        <f>SUM(AD17:AD19)</f>
        <v>3006</v>
      </c>
      <c r="AE20" s="86">
        <f>SUM(AE17:AE19)</f>
        <v>2937</v>
      </c>
      <c r="AF20" s="86">
        <f t="shared" si="5"/>
        <v>5943</v>
      </c>
    </row>
    <row r="21" spans="1:32" ht="15" customHeight="1" hidden="1">
      <c r="A21" s="78" t="s">
        <v>85</v>
      </c>
      <c r="C21" s="87" t="s">
        <v>86</v>
      </c>
      <c r="L21" s="88">
        <v>1075</v>
      </c>
      <c r="M21" s="88">
        <v>1084</v>
      </c>
      <c r="N21" s="88">
        <v>2159</v>
      </c>
      <c r="O21" s="88">
        <v>1026</v>
      </c>
      <c r="P21" s="88">
        <v>1133</v>
      </c>
      <c r="Q21" s="88">
        <v>2159</v>
      </c>
      <c r="R21" s="88">
        <v>1014</v>
      </c>
      <c r="S21" s="88">
        <v>1149</v>
      </c>
      <c r="T21" s="88">
        <v>2163</v>
      </c>
      <c r="U21" s="88">
        <v>854</v>
      </c>
      <c r="V21" s="88">
        <v>942</v>
      </c>
      <c r="W21" s="88">
        <v>1796</v>
      </c>
      <c r="X21" s="88">
        <v>152</v>
      </c>
      <c r="Y21" s="88">
        <v>146</v>
      </c>
      <c r="Z21" s="88">
        <f t="shared" si="3"/>
        <v>298</v>
      </c>
      <c r="AA21" s="88">
        <v>1156</v>
      </c>
      <c r="AB21" s="88">
        <v>1230</v>
      </c>
      <c r="AC21" s="88">
        <f t="shared" si="4"/>
        <v>2386</v>
      </c>
      <c r="AD21" s="88">
        <v>1054</v>
      </c>
      <c r="AE21" s="88">
        <v>1107</v>
      </c>
      <c r="AF21" s="88">
        <f t="shared" si="5"/>
        <v>2161</v>
      </c>
    </row>
    <row r="22" spans="3:32" ht="15" customHeight="1" hidden="1">
      <c r="C22" s="87" t="s">
        <v>87</v>
      </c>
      <c r="L22" s="88">
        <v>85</v>
      </c>
      <c r="M22" s="88">
        <v>81</v>
      </c>
      <c r="N22" s="88">
        <v>166</v>
      </c>
      <c r="O22" s="88">
        <v>107</v>
      </c>
      <c r="P22" s="88">
        <v>90</v>
      </c>
      <c r="Q22" s="88">
        <v>197</v>
      </c>
      <c r="R22" s="88">
        <v>67</v>
      </c>
      <c r="S22" s="88">
        <v>56</v>
      </c>
      <c r="T22" s="88">
        <v>123</v>
      </c>
      <c r="U22" s="88">
        <v>63</v>
      </c>
      <c r="V22" s="88">
        <v>51</v>
      </c>
      <c r="W22" s="88">
        <v>114</v>
      </c>
      <c r="X22" s="88">
        <v>25</v>
      </c>
      <c r="Y22" s="88">
        <v>29</v>
      </c>
      <c r="Z22" s="88">
        <f t="shared" si="3"/>
        <v>54</v>
      </c>
      <c r="AA22" s="88">
        <v>121</v>
      </c>
      <c r="AB22" s="88">
        <v>123</v>
      </c>
      <c r="AC22" s="88">
        <f t="shared" si="4"/>
        <v>244</v>
      </c>
      <c r="AD22" s="88">
        <v>97</v>
      </c>
      <c r="AE22" s="88">
        <v>109</v>
      </c>
      <c r="AF22" s="88">
        <f t="shared" si="5"/>
        <v>206</v>
      </c>
    </row>
    <row r="23" spans="3:32" ht="15" customHeight="1" hidden="1">
      <c r="C23" s="87" t="s">
        <v>180</v>
      </c>
      <c r="L23" s="88">
        <v>288</v>
      </c>
      <c r="M23" s="88">
        <v>164</v>
      </c>
      <c r="N23" s="88">
        <v>452</v>
      </c>
      <c r="O23" s="88">
        <v>275</v>
      </c>
      <c r="P23" s="88">
        <v>189</v>
      </c>
      <c r="Q23" s="88">
        <v>464</v>
      </c>
      <c r="R23" s="88">
        <v>295</v>
      </c>
      <c r="S23" s="88">
        <v>194</v>
      </c>
      <c r="T23" s="88">
        <v>489</v>
      </c>
      <c r="U23" s="88">
        <v>222</v>
      </c>
      <c r="V23" s="88">
        <v>132</v>
      </c>
      <c r="W23" s="88">
        <v>354</v>
      </c>
      <c r="X23" s="88">
        <v>83</v>
      </c>
      <c r="Y23" s="88">
        <v>46</v>
      </c>
      <c r="Z23" s="88">
        <f t="shared" si="3"/>
        <v>129</v>
      </c>
      <c r="AA23" s="88">
        <v>375</v>
      </c>
      <c r="AB23" s="88">
        <v>266</v>
      </c>
      <c r="AC23" s="88">
        <f t="shared" si="4"/>
        <v>641</v>
      </c>
      <c r="AD23" s="88">
        <v>689</v>
      </c>
      <c r="AE23" s="88">
        <v>534</v>
      </c>
      <c r="AF23" s="88">
        <f t="shared" si="5"/>
        <v>1223</v>
      </c>
    </row>
    <row r="24" spans="1:32" ht="15" customHeight="1" hidden="1">
      <c r="A24" s="84"/>
      <c r="B24" s="83"/>
      <c r="C24" s="97" t="s">
        <v>88</v>
      </c>
      <c r="D24" s="83"/>
      <c r="E24" s="83"/>
      <c r="F24" s="85"/>
      <c r="G24" s="85"/>
      <c r="H24" s="85"/>
      <c r="I24" s="85"/>
      <c r="J24" s="85"/>
      <c r="K24" s="83"/>
      <c r="L24" s="86">
        <v>1448</v>
      </c>
      <c r="M24" s="86">
        <v>1329</v>
      </c>
      <c r="N24" s="86">
        <v>2777</v>
      </c>
      <c r="O24" s="86">
        <v>1408</v>
      </c>
      <c r="P24" s="86">
        <v>1412</v>
      </c>
      <c r="Q24" s="86">
        <v>2820</v>
      </c>
      <c r="R24" s="86">
        <v>1376</v>
      </c>
      <c r="S24" s="86">
        <v>1399</v>
      </c>
      <c r="T24" s="86">
        <v>2775</v>
      </c>
      <c r="U24" s="86">
        <v>1139</v>
      </c>
      <c r="V24" s="86">
        <v>1125</v>
      </c>
      <c r="W24" s="86">
        <v>2264</v>
      </c>
      <c r="X24" s="86">
        <f>SUM(X21:X23)</f>
        <v>260</v>
      </c>
      <c r="Y24" s="86">
        <f>SUM(Y21:Y23)</f>
        <v>221</v>
      </c>
      <c r="Z24" s="86">
        <f t="shared" si="3"/>
        <v>481</v>
      </c>
      <c r="AA24" s="86">
        <f>SUM(AA21:AA23)</f>
        <v>1652</v>
      </c>
      <c r="AB24" s="86">
        <f>SUM(AB21:AB23)</f>
        <v>1619</v>
      </c>
      <c r="AC24" s="86">
        <f t="shared" si="4"/>
        <v>3271</v>
      </c>
      <c r="AD24" s="86">
        <f>SUM(AD21:AD23)</f>
        <v>1840</v>
      </c>
      <c r="AE24" s="86">
        <f>SUM(AE21:AE23)</f>
        <v>1750</v>
      </c>
      <c r="AF24" s="86">
        <f t="shared" si="5"/>
        <v>3590</v>
      </c>
    </row>
    <row r="25" spans="1:32" ht="15" customHeight="1" hidden="1">
      <c r="A25" s="99" t="s">
        <v>89</v>
      </c>
      <c r="B25" s="92"/>
      <c r="C25" s="92"/>
      <c r="D25" s="92"/>
      <c r="E25" s="92"/>
      <c r="F25" s="93"/>
      <c r="G25" s="93"/>
      <c r="H25" s="93"/>
      <c r="I25" s="93"/>
      <c r="J25" s="93"/>
      <c r="K25" s="92"/>
      <c r="L25" s="94">
        <v>645</v>
      </c>
      <c r="M25" s="94">
        <v>987</v>
      </c>
      <c r="N25" s="94">
        <v>1632</v>
      </c>
      <c r="O25" s="94">
        <v>541</v>
      </c>
      <c r="P25" s="94">
        <v>743</v>
      </c>
      <c r="Q25" s="94">
        <v>1284</v>
      </c>
      <c r="R25" s="94">
        <v>460</v>
      </c>
      <c r="S25" s="94">
        <v>778</v>
      </c>
      <c r="T25" s="94">
        <v>1238</v>
      </c>
      <c r="U25" s="94">
        <v>263</v>
      </c>
      <c r="V25" s="94">
        <v>311</v>
      </c>
      <c r="W25" s="94">
        <v>574</v>
      </c>
      <c r="X25" s="94">
        <f aca="true" t="shared" si="6" ref="X25:AC25">X20-X24</f>
        <v>-9</v>
      </c>
      <c r="Y25" s="94">
        <f t="shared" si="6"/>
        <v>-6</v>
      </c>
      <c r="Z25" s="94">
        <f t="shared" si="6"/>
        <v>-15</v>
      </c>
      <c r="AA25" s="94">
        <f t="shared" si="6"/>
        <v>258</v>
      </c>
      <c r="AB25" s="94">
        <f t="shared" si="6"/>
        <v>236</v>
      </c>
      <c r="AC25" s="94">
        <f t="shared" si="6"/>
        <v>494</v>
      </c>
      <c r="AD25" s="94">
        <f>AD20-AD24</f>
        <v>1166</v>
      </c>
      <c r="AE25" s="94">
        <f>AE20-AE24</f>
        <v>1187</v>
      </c>
      <c r="AF25" s="94">
        <f>AF20-AF24</f>
        <v>2353</v>
      </c>
    </row>
    <row r="26" spans="1:32" ht="15" customHeight="1" hidden="1">
      <c r="A26" s="84" t="s">
        <v>90</v>
      </c>
      <c r="B26" s="83"/>
      <c r="C26" s="83"/>
      <c r="D26" s="83"/>
      <c r="E26" s="83"/>
      <c r="F26" s="85"/>
      <c r="G26" s="85"/>
      <c r="H26" s="85"/>
      <c r="I26" s="85"/>
      <c r="J26" s="85"/>
      <c r="K26" s="83"/>
      <c r="L26" s="94">
        <v>372</v>
      </c>
      <c r="M26" s="94">
        <v>501</v>
      </c>
      <c r="N26" s="94">
        <v>873</v>
      </c>
      <c r="O26" s="94">
        <v>275</v>
      </c>
      <c r="P26" s="94">
        <v>228</v>
      </c>
      <c r="Q26" s="94">
        <v>503</v>
      </c>
      <c r="R26" s="94">
        <v>95</v>
      </c>
      <c r="S26" s="94">
        <v>307</v>
      </c>
      <c r="T26" s="94">
        <v>402</v>
      </c>
      <c r="U26" s="94">
        <v>67</v>
      </c>
      <c r="V26" s="94">
        <v>-45</v>
      </c>
      <c r="W26" s="94">
        <v>22</v>
      </c>
      <c r="X26" s="94">
        <f aca="true" t="shared" si="7" ref="X26:AC26">X16+X25</f>
        <v>-108</v>
      </c>
      <c r="Y26" s="94">
        <f t="shared" si="7"/>
        <v>-142</v>
      </c>
      <c r="Z26" s="94">
        <f t="shared" si="7"/>
        <v>-250</v>
      </c>
      <c r="AA26" s="94">
        <f t="shared" si="7"/>
        <v>-91</v>
      </c>
      <c r="AB26" s="94">
        <f t="shared" si="7"/>
        <v>-362</v>
      </c>
      <c r="AC26" s="94">
        <f t="shared" si="7"/>
        <v>-453</v>
      </c>
      <c r="AD26" s="94">
        <f>AD16+AD25</f>
        <v>864</v>
      </c>
      <c r="AE26" s="94">
        <f>AE16+AE25</f>
        <v>717</v>
      </c>
      <c r="AF26" s="94">
        <f>AF16+AF25</f>
        <v>1581</v>
      </c>
    </row>
    <row r="27" spans="1:32" ht="21.75" customHeight="1" hidden="1">
      <c r="A27" s="373" t="s">
        <v>91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94" t="s">
        <v>73</v>
      </c>
      <c r="M27" s="94" t="s">
        <v>73</v>
      </c>
      <c r="N27" s="98" t="s">
        <v>73</v>
      </c>
      <c r="O27" s="94" t="s">
        <v>73</v>
      </c>
      <c r="P27" s="94" t="s">
        <v>73</v>
      </c>
      <c r="Q27" s="98" t="s">
        <v>73</v>
      </c>
      <c r="R27" s="98" t="s">
        <v>73</v>
      </c>
      <c r="S27" s="98" t="s">
        <v>73</v>
      </c>
      <c r="T27" s="98" t="s">
        <v>73</v>
      </c>
      <c r="U27" s="98" t="s">
        <v>73</v>
      </c>
      <c r="V27" s="98" t="s">
        <v>73</v>
      </c>
      <c r="W27" s="98" t="s">
        <v>73</v>
      </c>
      <c r="X27" s="98" t="s">
        <v>73</v>
      </c>
      <c r="Y27" s="98" t="s">
        <v>73</v>
      </c>
      <c r="Z27" s="98" t="s">
        <v>73</v>
      </c>
      <c r="AA27" s="98" t="s">
        <v>73</v>
      </c>
      <c r="AB27" s="98" t="s">
        <v>73</v>
      </c>
      <c r="AC27" s="98" t="s">
        <v>73</v>
      </c>
      <c r="AD27" s="98" t="s">
        <v>73</v>
      </c>
      <c r="AE27" s="98" t="s">
        <v>73</v>
      </c>
      <c r="AF27" s="98" t="s">
        <v>73</v>
      </c>
    </row>
    <row r="28" spans="1:32" ht="27.75" customHeight="1" hidden="1">
      <c r="A28" s="372" t="s">
        <v>92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94">
        <v>62789</v>
      </c>
      <c r="M28" s="94">
        <v>71675</v>
      </c>
      <c r="N28" s="94">
        <v>134464</v>
      </c>
      <c r="O28" s="94">
        <v>63064</v>
      </c>
      <c r="P28" s="94">
        <v>71903</v>
      </c>
      <c r="Q28" s="94">
        <v>134967</v>
      </c>
      <c r="R28" s="94">
        <v>63159</v>
      </c>
      <c r="S28" s="94">
        <v>72210</v>
      </c>
      <c r="T28" s="94">
        <v>135369</v>
      </c>
      <c r="U28" s="94">
        <v>63226</v>
      </c>
      <c r="V28" s="94">
        <v>72165</v>
      </c>
      <c r="W28" s="94">
        <v>135391</v>
      </c>
      <c r="X28" s="94">
        <v>61556</v>
      </c>
      <c r="Y28" s="94">
        <v>70739</v>
      </c>
      <c r="Z28" s="94">
        <v>132295</v>
      </c>
      <c r="AA28" s="94">
        <f aca="true" t="shared" si="8" ref="AA28:AF28">AA7+AA26</f>
        <v>61465</v>
      </c>
      <c r="AB28" s="94">
        <f t="shared" si="8"/>
        <v>70377</v>
      </c>
      <c r="AC28" s="94">
        <f t="shared" si="8"/>
        <v>131842</v>
      </c>
      <c r="AD28" s="94">
        <f t="shared" si="8"/>
        <v>62329</v>
      </c>
      <c r="AE28" s="94">
        <f t="shared" si="8"/>
        <v>71094</v>
      </c>
      <c r="AF28" s="94">
        <f t="shared" si="8"/>
        <v>133423</v>
      </c>
    </row>
    <row r="29" ht="12.75" customHeight="1" hidden="1">
      <c r="A29" s="79" t="s">
        <v>183</v>
      </c>
    </row>
    <row r="30" ht="12.75" customHeight="1" hidden="1">
      <c r="A30" s="79" t="s">
        <v>235</v>
      </c>
    </row>
    <row r="31" spans="12:17" ht="12.75">
      <c r="L31" s="79"/>
      <c r="M31" s="79"/>
      <c r="N31" s="79"/>
      <c r="O31" s="79"/>
      <c r="P31" s="79"/>
      <c r="Q31" s="79"/>
    </row>
    <row r="32" spans="1:23" ht="12.75">
      <c r="A32" s="81"/>
      <c r="B32" s="81"/>
      <c r="C32" s="81"/>
      <c r="D32" s="81"/>
      <c r="E32" s="81"/>
      <c r="F32" s="82"/>
      <c r="G32" s="82"/>
      <c r="H32" s="82"/>
      <c r="I32" s="82"/>
      <c r="J32" s="82"/>
      <c r="K32" s="81"/>
      <c r="L32" s="371" t="s">
        <v>309</v>
      </c>
      <c r="M32" s="371"/>
      <c r="N32" s="371"/>
      <c r="O32" s="371" t="s">
        <v>313</v>
      </c>
      <c r="P32" s="371"/>
      <c r="Q32" s="371"/>
      <c r="R32" s="371" t="s">
        <v>346</v>
      </c>
      <c r="S32" s="371"/>
      <c r="T32" s="371"/>
      <c r="U32" s="371" t="s">
        <v>372</v>
      </c>
      <c r="V32" s="371"/>
      <c r="W32" s="371"/>
    </row>
    <row r="33" spans="1:23" ht="15.75" customHeight="1">
      <c r="A33" s="83"/>
      <c r="B33" s="84"/>
      <c r="C33" s="84"/>
      <c r="D33" s="84"/>
      <c r="E33" s="83"/>
      <c r="F33" s="85"/>
      <c r="G33" s="85"/>
      <c r="H33" s="85"/>
      <c r="I33" s="85"/>
      <c r="J33" s="85"/>
      <c r="K33" s="83"/>
      <c r="L33" s="86" t="s">
        <v>45</v>
      </c>
      <c r="M33" s="86" t="s">
        <v>46</v>
      </c>
      <c r="N33" s="86" t="s">
        <v>67</v>
      </c>
      <c r="O33" s="86" t="s">
        <v>45</v>
      </c>
      <c r="P33" s="86" t="s">
        <v>46</v>
      </c>
      <c r="Q33" s="86" t="s">
        <v>67</v>
      </c>
      <c r="R33" s="86" t="s">
        <v>45</v>
      </c>
      <c r="S33" s="86" t="s">
        <v>46</v>
      </c>
      <c r="T33" s="86" t="s">
        <v>67</v>
      </c>
      <c r="U33" s="86" t="s">
        <v>45</v>
      </c>
      <c r="V33" s="86" t="s">
        <v>46</v>
      </c>
      <c r="W33" s="86" t="s">
        <v>67</v>
      </c>
    </row>
    <row r="34" spans="1:23" ht="12.75">
      <c r="A34" s="87"/>
      <c r="B34" s="87"/>
      <c r="C34" s="87"/>
      <c r="D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 customHeight="1">
      <c r="A35" s="84" t="s">
        <v>68</v>
      </c>
      <c r="B35" s="83"/>
      <c r="C35" s="83"/>
      <c r="D35" s="83"/>
      <c r="E35" s="83"/>
      <c r="F35" s="85"/>
      <c r="G35" s="85"/>
      <c r="H35" s="85"/>
      <c r="I35" s="85"/>
      <c r="J35" s="85"/>
      <c r="K35" s="83"/>
      <c r="L35" s="86">
        <f>AD28</f>
        <v>62329</v>
      </c>
      <c r="M35" s="86">
        <f>AE28</f>
        <v>71094</v>
      </c>
      <c r="N35" s="86">
        <f>AF28</f>
        <v>133423</v>
      </c>
      <c r="O35" s="86">
        <v>62546</v>
      </c>
      <c r="P35" s="86">
        <v>71136</v>
      </c>
      <c r="Q35" s="86">
        <f aca="true" t="shared" si="9" ref="Q35:W35">N56</f>
        <v>133682</v>
      </c>
      <c r="R35" s="86">
        <f t="shared" si="9"/>
        <v>62379</v>
      </c>
      <c r="S35" s="86">
        <f t="shared" si="9"/>
        <v>70776</v>
      </c>
      <c r="T35" s="86">
        <f t="shared" si="9"/>
        <v>133155</v>
      </c>
      <c r="U35" s="86">
        <f t="shared" si="9"/>
        <v>61960</v>
      </c>
      <c r="V35" s="86">
        <f t="shared" si="9"/>
        <v>70049</v>
      </c>
      <c r="W35" s="86">
        <f t="shared" si="9"/>
        <v>132009</v>
      </c>
    </row>
    <row r="36" spans="1:23" ht="15" customHeight="1">
      <c r="A36" s="78" t="s">
        <v>69</v>
      </c>
      <c r="C36" s="87" t="s">
        <v>70</v>
      </c>
      <c r="L36" s="171">
        <v>399</v>
      </c>
      <c r="M36" s="171">
        <v>395</v>
      </c>
      <c r="N36" s="88">
        <f>SUM(L36:M36)</f>
        <v>794</v>
      </c>
      <c r="O36" s="171">
        <v>343</v>
      </c>
      <c r="P36" s="171">
        <v>368</v>
      </c>
      <c r="Q36" s="88">
        <f>SUM(O36:P36)</f>
        <v>711</v>
      </c>
      <c r="R36" s="171">
        <v>351</v>
      </c>
      <c r="S36" s="171">
        <v>415</v>
      </c>
      <c r="T36" s="88">
        <f>SUM(R36:S36)</f>
        <v>766</v>
      </c>
      <c r="U36" s="171">
        <v>360</v>
      </c>
      <c r="V36" s="171">
        <v>334</v>
      </c>
      <c r="W36" s="88">
        <f>SUM(U36:V36)</f>
        <v>694</v>
      </c>
    </row>
    <row r="37" spans="1:23" ht="15" customHeight="1">
      <c r="A37" s="89"/>
      <c r="B37" s="89"/>
      <c r="C37" s="90" t="s">
        <v>71</v>
      </c>
      <c r="D37" s="89"/>
      <c r="L37" s="171">
        <v>60</v>
      </c>
      <c r="M37" s="171">
        <v>34</v>
      </c>
      <c r="N37" s="88">
        <f>SUM(L37:M37)</f>
        <v>94</v>
      </c>
      <c r="O37" s="171">
        <v>40</v>
      </c>
      <c r="P37" s="171">
        <v>43</v>
      </c>
      <c r="Q37" s="88">
        <f>SUM(O37:P37)</f>
        <v>83</v>
      </c>
      <c r="R37" s="171">
        <v>41</v>
      </c>
      <c r="S37" s="171">
        <v>29</v>
      </c>
      <c r="T37" s="88">
        <f>SUM(R37:S37)</f>
        <v>70</v>
      </c>
      <c r="U37" s="171">
        <v>28</v>
      </c>
      <c r="V37" s="171">
        <v>30</v>
      </c>
      <c r="W37" s="88">
        <f>SUM(U37:V37)</f>
        <v>58</v>
      </c>
    </row>
    <row r="38" spans="3:23" ht="15" customHeight="1">
      <c r="C38" s="87" t="s">
        <v>72</v>
      </c>
      <c r="L38" s="171">
        <v>0</v>
      </c>
      <c r="M38" s="171">
        <v>2</v>
      </c>
      <c r="N38" s="88">
        <f>SUM(L38:M38)</f>
        <v>2</v>
      </c>
      <c r="O38" s="171">
        <v>5</v>
      </c>
      <c r="P38" s="171">
        <v>6</v>
      </c>
      <c r="Q38" s="88">
        <f>SUM(O38:P38)</f>
        <v>11</v>
      </c>
      <c r="R38" s="171">
        <v>5</v>
      </c>
      <c r="S38" s="171">
        <v>4</v>
      </c>
      <c r="T38" s="88">
        <f>SUM(R38:S38)</f>
        <v>9</v>
      </c>
      <c r="U38" s="171">
        <v>1</v>
      </c>
      <c r="V38" s="171">
        <v>3</v>
      </c>
      <c r="W38" s="88">
        <f>SUM(U38:V38)</f>
        <v>4</v>
      </c>
    </row>
    <row r="39" spans="1:23" ht="15" customHeight="1">
      <c r="A39" s="83"/>
      <c r="B39" s="84"/>
      <c r="C39" s="91" t="s">
        <v>74</v>
      </c>
      <c r="D39" s="84"/>
      <c r="E39" s="83"/>
      <c r="F39" s="85"/>
      <c r="G39" s="85"/>
      <c r="H39" s="85"/>
      <c r="I39" s="85"/>
      <c r="J39" s="85"/>
      <c r="K39" s="83"/>
      <c r="L39" s="86">
        <f aca="true" t="shared" si="10" ref="L39:Q39">SUM(L36:L38)</f>
        <v>459</v>
      </c>
      <c r="M39" s="86">
        <f t="shared" si="10"/>
        <v>431</v>
      </c>
      <c r="N39" s="86">
        <f t="shared" si="10"/>
        <v>890</v>
      </c>
      <c r="O39" s="86">
        <f t="shared" si="10"/>
        <v>388</v>
      </c>
      <c r="P39" s="86">
        <f t="shared" si="10"/>
        <v>417</v>
      </c>
      <c r="Q39" s="86">
        <f t="shared" si="10"/>
        <v>805</v>
      </c>
      <c r="R39" s="86">
        <f aca="true" t="shared" si="11" ref="R39:W39">SUM(R36:R38)</f>
        <v>397</v>
      </c>
      <c r="S39" s="86">
        <f t="shared" si="11"/>
        <v>448</v>
      </c>
      <c r="T39" s="86">
        <f t="shared" si="11"/>
        <v>845</v>
      </c>
      <c r="U39" s="86">
        <f t="shared" si="11"/>
        <v>389</v>
      </c>
      <c r="V39" s="86">
        <f t="shared" si="11"/>
        <v>367</v>
      </c>
      <c r="W39" s="86">
        <f t="shared" si="11"/>
        <v>756</v>
      </c>
    </row>
    <row r="40" spans="1:23" ht="15" customHeight="1">
      <c r="A40" s="78" t="s">
        <v>75</v>
      </c>
      <c r="C40" s="87" t="s">
        <v>76</v>
      </c>
      <c r="L40" s="88">
        <v>782</v>
      </c>
      <c r="M40" s="88">
        <v>926</v>
      </c>
      <c r="N40" s="88">
        <f>SUM(L40:M40)</f>
        <v>1708</v>
      </c>
      <c r="O40" s="88">
        <v>821</v>
      </c>
      <c r="P40" s="88">
        <v>1048</v>
      </c>
      <c r="Q40" s="88">
        <f>SUM(O40:P40)</f>
        <v>1869</v>
      </c>
      <c r="R40" s="88">
        <v>708</v>
      </c>
      <c r="S40" s="88">
        <v>967</v>
      </c>
      <c r="T40" s="88">
        <f>SUM(R40:S40)</f>
        <v>1675</v>
      </c>
      <c r="U40" s="88">
        <v>808</v>
      </c>
      <c r="V40" s="88">
        <v>1003</v>
      </c>
      <c r="W40" s="88">
        <f>SUM(U40:V40)</f>
        <v>1811</v>
      </c>
    </row>
    <row r="41" spans="1:23" ht="15" customHeight="1">
      <c r="A41" s="78"/>
      <c r="C41" s="90" t="s">
        <v>77</v>
      </c>
      <c r="L41" s="88">
        <v>56</v>
      </c>
      <c r="M41" s="88">
        <v>58</v>
      </c>
      <c r="N41" s="88">
        <f>SUM(L41:M41)</f>
        <v>114</v>
      </c>
      <c r="O41" s="88">
        <v>40</v>
      </c>
      <c r="P41" s="88">
        <v>53</v>
      </c>
      <c r="Q41" s="88">
        <f>SUM(O41:P41)</f>
        <v>93</v>
      </c>
      <c r="R41" s="88">
        <v>46</v>
      </c>
      <c r="S41" s="88">
        <v>51</v>
      </c>
      <c r="T41" s="88">
        <f>SUM(R41:S41)</f>
        <v>97</v>
      </c>
      <c r="U41" s="88">
        <v>39</v>
      </c>
      <c r="V41" s="88">
        <v>55</v>
      </c>
      <c r="W41" s="88">
        <f>SUM(U41:V41)</f>
        <v>94</v>
      </c>
    </row>
    <row r="42" spans="3:23" ht="15" customHeight="1">
      <c r="C42" s="87" t="s">
        <v>78</v>
      </c>
      <c r="L42" s="88">
        <v>3</v>
      </c>
      <c r="M42" s="88">
        <v>1</v>
      </c>
      <c r="N42" s="88">
        <f>SUM(L42:M42)</f>
        <v>4</v>
      </c>
      <c r="O42" s="88">
        <v>4</v>
      </c>
      <c r="P42" s="88">
        <v>6</v>
      </c>
      <c r="Q42" s="88">
        <f>SUM(O42:P42)</f>
        <v>10</v>
      </c>
      <c r="R42" s="88">
        <v>2</v>
      </c>
      <c r="S42" s="88">
        <v>7</v>
      </c>
      <c r="T42" s="88">
        <f>SUM(R42:S42)</f>
        <v>9</v>
      </c>
      <c r="U42" s="88">
        <v>5</v>
      </c>
      <c r="V42" s="88">
        <v>0</v>
      </c>
      <c r="W42" s="88">
        <f>SUM(U42:V42)</f>
        <v>5</v>
      </c>
    </row>
    <row r="43" spans="1:23" ht="15" customHeight="1">
      <c r="A43" s="83"/>
      <c r="B43" s="83"/>
      <c r="C43" s="91" t="s">
        <v>79</v>
      </c>
      <c r="D43" s="83"/>
      <c r="E43" s="83"/>
      <c r="F43" s="85"/>
      <c r="G43" s="85"/>
      <c r="H43" s="85"/>
      <c r="I43" s="85"/>
      <c r="J43" s="85"/>
      <c r="K43" s="83"/>
      <c r="L43" s="86">
        <f aca="true" t="shared" si="12" ref="L43:Q43">SUM(L40:L42)</f>
        <v>841</v>
      </c>
      <c r="M43" s="86">
        <f t="shared" si="12"/>
        <v>985</v>
      </c>
      <c r="N43" s="86">
        <f t="shared" si="12"/>
        <v>1826</v>
      </c>
      <c r="O43" s="86">
        <f t="shared" si="12"/>
        <v>865</v>
      </c>
      <c r="P43" s="86">
        <f t="shared" si="12"/>
        <v>1107</v>
      </c>
      <c r="Q43" s="86">
        <f t="shared" si="12"/>
        <v>1972</v>
      </c>
      <c r="R43" s="86">
        <f aca="true" t="shared" si="13" ref="R43:W43">SUM(R40:R42)</f>
        <v>756</v>
      </c>
      <c r="S43" s="86">
        <f t="shared" si="13"/>
        <v>1025</v>
      </c>
      <c r="T43" s="86">
        <f t="shared" si="13"/>
        <v>1781</v>
      </c>
      <c r="U43" s="86">
        <f t="shared" si="13"/>
        <v>852</v>
      </c>
      <c r="V43" s="86">
        <f t="shared" si="13"/>
        <v>1058</v>
      </c>
      <c r="W43" s="86">
        <f t="shared" si="13"/>
        <v>1910</v>
      </c>
    </row>
    <row r="44" spans="1:23" ht="15" customHeight="1">
      <c r="A44" s="84" t="s">
        <v>80</v>
      </c>
      <c r="B44" s="83"/>
      <c r="C44" s="83"/>
      <c r="D44" s="83"/>
      <c r="E44" s="92"/>
      <c r="F44" s="93"/>
      <c r="G44" s="93"/>
      <c r="H44" s="93"/>
      <c r="I44" s="93"/>
      <c r="J44" s="93"/>
      <c r="K44" s="92"/>
      <c r="L44" s="94">
        <f aca="true" t="shared" si="14" ref="L44:Q44">L39-L43</f>
        <v>-382</v>
      </c>
      <c r="M44" s="94">
        <f t="shared" si="14"/>
        <v>-554</v>
      </c>
      <c r="N44" s="94">
        <f t="shared" si="14"/>
        <v>-936</v>
      </c>
      <c r="O44" s="94">
        <f t="shared" si="14"/>
        <v>-477</v>
      </c>
      <c r="P44" s="94">
        <f t="shared" si="14"/>
        <v>-690</v>
      </c>
      <c r="Q44" s="94">
        <f t="shared" si="14"/>
        <v>-1167</v>
      </c>
      <c r="R44" s="94">
        <f aca="true" t="shared" si="15" ref="R44:W44">R39-R43</f>
        <v>-359</v>
      </c>
      <c r="S44" s="94">
        <f t="shared" si="15"/>
        <v>-577</v>
      </c>
      <c r="T44" s="94">
        <f t="shared" si="15"/>
        <v>-936</v>
      </c>
      <c r="U44" s="94">
        <f t="shared" si="15"/>
        <v>-463</v>
      </c>
      <c r="V44" s="94">
        <f t="shared" si="15"/>
        <v>-691</v>
      </c>
      <c r="W44" s="94">
        <f t="shared" si="15"/>
        <v>-1154</v>
      </c>
    </row>
    <row r="45" spans="1:23" ht="15" customHeight="1">
      <c r="A45" s="78" t="s">
        <v>81</v>
      </c>
      <c r="C45" s="87" t="s">
        <v>82</v>
      </c>
      <c r="L45" s="88">
        <v>1584</v>
      </c>
      <c r="M45" s="88">
        <v>1590</v>
      </c>
      <c r="N45" s="88">
        <f aca="true" t="shared" si="16" ref="N45:N51">SUM(L45:M45)</f>
        <v>3174</v>
      </c>
      <c r="O45" s="88">
        <v>1218</v>
      </c>
      <c r="P45" s="88">
        <v>1279</v>
      </c>
      <c r="Q45" s="88">
        <f aca="true" t="shared" si="17" ref="Q45:Q51">SUM(O45:P45)</f>
        <v>2497</v>
      </c>
      <c r="R45" s="88">
        <v>995</v>
      </c>
      <c r="S45" s="88">
        <v>979</v>
      </c>
      <c r="T45" s="88">
        <f>SUM(R45:S45)</f>
        <v>1974</v>
      </c>
      <c r="U45" s="88">
        <v>1401</v>
      </c>
      <c r="V45" s="88">
        <v>1463</v>
      </c>
      <c r="W45" s="88">
        <f>SUM(U45:V45)</f>
        <v>2864</v>
      </c>
    </row>
    <row r="46" spans="1:23" ht="15" customHeight="1">
      <c r="A46" s="87"/>
      <c r="C46" s="87" t="s">
        <v>83</v>
      </c>
      <c r="L46" s="88">
        <v>381</v>
      </c>
      <c r="M46" s="88">
        <v>438</v>
      </c>
      <c r="N46" s="88">
        <f t="shared" si="16"/>
        <v>819</v>
      </c>
      <c r="O46" s="88">
        <v>416</v>
      </c>
      <c r="P46" s="88">
        <v>437</v>
      </c>
      <c r="Q46" s="88">
        <f t="shared" si="17"/>
        <v>853</v>
      </c>
      <c r="R46" s="88">
        <v>440</v>
      </c>
      <c r="S46" s="88">
        <v>394</v>
      </c>
      <c r="T46" s="88">
        <f>SUM(R46:S46)</f>
        <v>834</v>
      </c>
      <c r="U46" s="88">
        <v>781</v>
      </c>
      <c r="V46" s="88">
        <v>579</v>
      </c>
      <c r="W46" s="88">
        <f>SUM(U46:V46)</f>
        <v>1360</v>
      </c>
    </row>
    <row r="47" spans="3:23" ht="15" customHeight="1">
      <c r="C47" s="87" t="s">
        <v>181</v>
      </c>
      <c r="D47" s="95"/>
      <c r="L47" s="88">
        <v>227</v>
      </c>
      <c r="M47" s="88">
        <v>142</v>
      </c>
      <c r="N47" s="88">
        <f t="shared" si="16"/>
        <v>369</v>
      </c>
      <c r="O47" s="88">
        <v>232</v>
      </c>
      <c r="P47" s="88">
        <v>144</v>
      </c>
      <c r="Q47" s="88">
        <f t="shared" si="17"/>
        <v>376</v>
      </c>
      <c r="R47" s="88">
        <v>187</v>
      </c>
      <c r="S47" s="88">
        <v>130</v>
      </c>
      <c r="T47" s="88">
        <f>SUM(R47:S47)</f>
        <v>317</v>
      </c>
      <c r="U47" s="88">
        <v>204</v>
      </c>
      <c r="V47" s="88">
        <v>98</v>
      </c>
      <c r="W47" s="88">
        <f>SUM(U47:V47)</f>
        <v>302</v>
      </c>
    </row>
    <row r="48" spans="1:23" ht="15" customHeight="1">
      <c r="A48" s="83"/>
      <c r="B48" s="83"/>
      <c r="C48" s="91" t="s">
        <v>84</v>
      </c>
      <c r="D48" s="96"/>
      <c r="E48" s="83"/>
      <c r="F48" s="85"/>
      <c r="G48" s="85"/>
      <c r="H48" s="85"/>
      <c r="I48" s="85"/>
      <c r="J48" s="85"/>
      <c r="K48" s="83"/>
      <c r="L48" s="86">
        <f aca="true" t="shared" si="18" ref="L48:Q48">SUM(L45:L47)</f>
        <v>2192</v>
      </c>
      <c r="M48" s="86">
        <f t="shared" si="18"/>
        <v>2170</v>
      </c>
      <c r="N48" s="86">
        <f t="shared" si="18"/>
        <v>4362</v>
      </c>
      <c r="O48" s="86">
        <f t="shared" si="18"/>
        <v>1866</v>
      </c>
      <c r="P48" s="86">
        <f t="shared" si="18"/>
        <v>1860</v>
      </c>
      <c r="Q48" s="86">
        <f t="shared" si="18"/>
        <v>3726</v>
      </c>
      <c r="R48" s="86">
        <f aca="true" t="shared" si="19" ref="R48:W48">SUM(R45:R47)</f>
        <v>1622</v>
      </c>
      <c r="S48" s="86">
        <f t="shared" si="19"/>
        <v>1503</v>
      </c>
      <c r="T48" s="86">
        <f t="shared" si="19"/>
        <v>3125</v>
      </c>
      <c r="U48" s="86">
        <f t="shared" si="19"/>
        <v>2386</v>
      </c>
      <c r="V48" s="86">
        <f t="shared" si="19"/>
        <v>2140</v>
      </c>
      <c r="W48" s="86">
        <f t="shared" si="19"/>
        <v>4526</v>
      </c>
    </row>
    <row r="49" spans="1:23" ht="15" customHeight="1">
      <c r="A49" s="78" t="s">
        <v>85</v>
      </c>
      <c r="C49" s="87" t="s">
        <v>86</v>
      </c>
      <c r="L49" s="88">
        <v>1110</v>
      </c>
      <c r="M49" s="88">
        <v>1163</v>
      </c>
      <c r="N49" s="88">
        <f t="shared" si="16"/>
        <v>2273</v>
      </c>
      <c r="O49" s="88">
        <v>968</v>
      </c>
      <c r="P49" s="88">
        <v>1061</v>
      </c>
      <c r="Q49" s="88">
        <f t="shared" si="17"/>
        <v>2029</v>
      </c>
      <c r="R49" s="88">
        <v>1114</v>
      </c>
      <c r="S49" s="88">
        <v>1224</v>
      </c>
      <c r="T49" s="88">
        <f>SUM(R49:S49)</f>
        <v>2338</v>
      </c>
      <c r="U49" s="88">
        <v>1058</v>
      </c>
      <c r="V49" s="88">
        <v>1136</v>
      </c>
      <c r="W49" s="88">
        <f>SUM(U49:V49)</f>
        <v>2194</v>
      </c>
    </row>
    <row r="50" spans="3:23" ht="15" customHeight="1">
      <c r="C50" s="87" t="s">
        <v>87</v>
      </c>
      <c r="L50" s="88">
        <v>142</v>
      </c>
      <c r="M50" s="88">
        <v>137</v>
      </c>
      <c r="N50" s="88">
        <f t="shared" si="16"/>
        <v>279</v>
      </c>
      <c r="O50" s="88">
        <v>140</v>
      </c>
      <c r="P50" s="88">
        <v>127</v>
      </c>
      <c r="Q50" s="88">
        <f t="shared" si="17"/>
        <v>267</v>
      </c>
      <c r="R50" s="88">
        <v>190</v>
      </c>
      <c r="S50" s="88">
        <v>198</v>
      </c>
      <c r="T50" s="88">
        <f>SUM(R50:S50)</f>
        <v>388</v>
      </c>
      <c r="U50" s="88">
        <v>138</v>
      </c>
      <c r="V50" s="88">
        <v>180</v>
      </c>
      <c r="W50" s="88">
        <f>SUM(U50:V50)</f>
        <v>318</v>
      </c>
    </row>
    <row r="51" spans="3:23" ht="15" customHeight="1">
      <c r="C51" s="87" t="s">
        <v>182</v>
      </c>
      <c r="L51" s="88">
        <v>341</v>
      </c>
      <c r="M51" s="88">
        <v>274</v>
      </c>
      <c r="N51" s="88">
        <f t="shared" si="16"/>
        <v>615</v>
      </c>
      <c r="O51" s="88">
        <v>448</v>
      </c>
      <c r="P51" s="88">
        <v>342</v>
      </c>
      <c r="Q51" s="88">
        <f t="shared" si="17"/>
        <v>790</v>
      </c>
      <c r="R51" s="88">
        <v>378</v>
      </c>
      <c r="S51" s="88">
        <v>231</v>
      </c>
      <c r="T51" s="88">
        <f>SUM(R51:S51)</f>
        <v>609</v>
      </c>
      <c r="U51" s="88">
        <v>328</v>
      </c>
      <c r="V51" s="88">
        <v>263</v>
      </c>
      <c r="W51" s="88">
        <f>SUM(U51:V51)</f>
        <v>591</v>
      </c>
    </row>
    <row r="52" spans="1:23" ht="15" customHeight="1">
      <c r="A52" s="84"/>
      <c r="B52" s="83"/>
      <c r="C52" s="97" t="s">
        <v>88</v>
      </c>
      <c r="D52" s="83"/>
      <c r="E52" s="83"/>
      <c r="F52" s="85"/>
      <c r="G52" s="85"/>
      <c r="H52" s="85"/>
      <c r="I52" s="85"/>
      <c r="J52" s="85"/>
      <c r="K52" s="83"/>
      <c r="L52" s="86">
        <f aca="true" t="shared" si="20" ref="L52:Q52">SUM(L49:L51)</f>
        <v>1593</v>
      </c>
      <c r="M52" s="86">
        <f t="shared" si="20"/>
        <v>1574</v>
      </c>
      <c r="N52" s="86">
        <f t="shared" si="20"/>
        <v>3167</v>
      </c>
      <c r="O52" s="86">
        <f t="shared" si="20"/>
        <v>1556</v>
      </c>
      <c r="P52" s="86">
        <f t="shared" si="20"/>
        <v>1530</v>
      </c>
      <c r="Q52" s="86">
        <f t="shared" si="20"/>
        <v>3086</v>
      </c>
      <c r="R52" s="86">
        <f aca="true" t="shared" si="21" ref="R52:W52">SUM(R49:R51)</f>
        <v>1682</v>
      </c>
      <c r="S52" s="86">
        <f t="shared" si="21"/>
        <v>1653</v>
      </c>
      <c r="T52" s="86">
        <f t="shared" si="21"/>
        <v>3335</v>
      </c>
      <c r="U52" s="86">
        <f t="shared" si="21"/>
        <v>1524</v>
      </c>
      <c r="V52" s="86">
        <f t="shared" si="21"/>
        <v>1579</v>
      </c>
      <c r="W52" s="86">
        <f t="shared" si="21"/>
        <v>3103</v>
      </c>
    </row>
    <row r="53" spans="1:23" ht="15" customHeight="1">
      <c r="A53" s="99" t="s">
        <v>89</v>
      </c>
      <c r="B53" s="92"/>
      <c r="C53" s="92"/>
      <c r="D53" s="92"/>
      <c r="E53" s="92"/>
      <c r="F53" s="93"/>
      <c r="G53" s="93"/>
      <c r="H53" s="93"/>
      <c r="I53" s="93"/>
      <c r="J53" s="93"/>
      <c r="K53" s="92"/>
      <c r="L53" s="94">
        <f aca="true" t="shared" si="22" ref="L53:Q53">L48-L52</f>
        <v>599</v>
      </c>
      <c r="M53" s="94">
        <f t="shared" si="22"/>
        <v>596</v>
      </c>
      <c r="N53" s="94">
        <f t="shared" si="22"/>
        <v>1195</v>
      </c>
      <c r="O53" s="94">
        <f t="shared" si="22"/>
        <v>310</v>
      </c>
      <c r="P53" s="94">
        <f t="shared" si="22"/>
        <v>330</v>
      </c>
      <c r="Q53" s="94">
        <f t="shared" si="22"/>
        <v>640</v>
      </c>
      <c r="R53" s="94">
        <f aca="true" t="shared" si="23" ref="R53:W53">R48-R52</f>
        <v>-60</v>
      </c>
      <c r="S53" s="94">
        <f t="shared" si="23"/>
        <v>-150</v>
      </c>
      <c r="T53" s="94">
        <f t="shared" si="23"/>
        <v>-210</v>
      </c>
      <c r="U53" s="94">
        <f t="shared" si="23"/>
        <v>862</v>
      </c>
      <c r="V53" s="94">
        <f t="shared" si="23"/>
        <v>561</v>
      </c>
      <c r="W53" s="94">
        <f t="shared" si="23"/>
        <v>1423</v>
      </c>
    </row>
    <row r="54" spans="1:23" ht="15" customHeight="1">
      <c r="A54" s="84" t="s">
        <v>90</v>
      </c>
      <c r="B54" s="83"/>
      <c r="C54" s="83"/>
      <c r="D54" s="83"/>
      <c r="E54" s="83"/>
      <c r="F54" s="85"/>
      <c r="G54" s="85"/>
      <c r="H54" s="85"/>
      <c r="I54" s="85"/>
      <c r="J54" s="85"/>
      <c r="K54" s="83"/>
      <c r="L54" s="94">
        <f aca="true" t="shared" si="24" ref="L54:Q54">L44+L53</f>
        <v>217</v>
      </c>
      <c r="M54" s="94">
        <f t="shared" si="24"/>
        <v>42</v>
      </c>
      <c r="N54" s="94">
        <f t="shared" si="24"/>
        <v>259</v>
      </c>
      <c r="O54" s="94">
        <f t="shared" si="24"/>
        <v>-167</v>
      </c>
      <c r="P54" s="94">
        <f t="shared" si="24"/>
        <v>-360</v>
      </c>
      <c r="Q54" s="94">
        <f t="shared" si="24"/>
        <v>-527</v>
      </c>
      <c r="R54" s="94">
        <f aca="true" t="shared" si="25" ref="R54:W54">R44+R53</f>
        <v>-419</v>
      </c>
      <c r="S54" s="94">
        <f t="shared" si="25"/>
        <v>-727</v>
      </c>
      <c r="T54" s="94">
        <f t="shared" si="25"/>
        <v>-1146</v>
      </c>
      <c r="U54" s="94">
        <f t="shared" si="25"/>
        <v>399</v>
      </c>
      <c r="V54" s="94">
        <f t="shared" si="25"/>
        <v>-130</v>
      </c>
      <c r="W54" s="94">
        <f t="shared" si="25"/>
        <v>269</v>
      </c>
    </row>
    <row r="55" spans="1:23" ht="21.75" customHeight="1">
      <c r="A55" s="373" t="s">
        <v>91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98" t="s">
        <v>73</v>
      </c>
      <c r="M55" s="98" t="s">
        <v>73</v>
      </c>
      <c r="N55" s="98" t="s">
        <v>73</v>
      </c>
      <c r="O55" s="98" t="s">
        <v>73</v>
      </c>
      <c r="P55" s="98" t="s">
        <v>73</v>
      </c>
      <c r="Q55" s="98" t="s">
        <v>73</v>
      </c>
      <c r="R55" s="98" t="s">
        <v>73</v>
      </c>
      <c r="S55" s="98" t="s">
        <v>73</v>
      </c>
      <c r="T55" s="98" t="s">
        <v>73</v>
      </c>
      <c r="U55" s="98" t="s">
        <v>73</v>
      </c>
      <c r="V55" s="98" t="s">
        <v>73</v>
      </c>
      <c r="W55" s="98" t="s">
        <v>73</v>
      </c>
    </row>
    <row r="56" spans="1:23" ht="27.75" customHeight="1">
      <c r="A56" s="372" t="s">
        <v>92</v>
      </c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94">
        <f aca="true" t="shared" si="26" ref="L56:V56">L35+L54</f>
        <v>62546</v>
      </c>
      <c r="M56" s="94">
        <f t="shared" si="26"/>
        <v>71136</v>
      </c>
      <c r="N56" s="94">
        <f t="shared" si="26"/>
        <v>133682</v>
      </c>
      <c r="O56" s="94">
        <f t="shared" si="26"/>
        <v>62379</v>
      </c>
      <c r="P56" s="94">
        <f t="shared" si="26"/>
        <v>70776</v>
      </c>
      <c r="Q56" s="94">
        <f t="shared" si="26"/>
        <v>133155</v>
      </c>
      <c r="R56" s="94">
        <f t="shared" si="26"/>
        <v>61960</v>
      </c>
      <c r="S56" s="94">
        <f t="shared" si="26"/>
        <v>70049</v>
      </c>
      <c r="T56" s="94">
        <f t="shared" si="26"/>
        <v>132009</v>
      </c>
      <c r="U56" s="94">
        <f t="shared" si="26"/>
        <v>62359</v>
      </c>
      <c r="V56" s="94">
        <f t="shared" si="26"/>
        <v>69919</v>
      </c>
      <c r="W56" s="94">
        <f>W35+W54</f>
        <v>132278</v>
      </c>
    </row>
    <row r="57" spans="1:23" ht="45" customHeight="1">
      <c r="A57" s="374" t="s">
        <v>296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</row>
  </sheetData>
  <mergeCells count="16">
    <mergeCell ref="O32:Q32"/>
    <mergeCell ref="AA4:AC4"/>
    <mergeCell ref="U32:W32"/>
    <mergeCell ref="A57:W57"/>
    <mergeCell ref="R32:T32"/>
    <mergeCell ref="A28:K28"/>
    <mergeCell ref="AD4:AF4"/>
    <mergeCell ref="X4:Z4"/>
    <mergeCell ref="U4:W4"/>
    <mergeCell ref="A56:K56"/>
    <mergeCell ref="A55:K55"/>
    <mergeCell ref="R4:T4"/>
    <mergeCell ref="O4:Q4"/>
    <mergeCell ref="A27:K27"/>
    <mergeCell ref="L4:N4"/>
    <mergeCell ref="L32:N32"/>
  </mergeCells>
  <printOptions/>
  <pageMargins left="0.24" right="0.24" top="0.49" bottom="0.33" header="0.5" footer="0.32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22"/>
  <sheetViews>
    <sheetView workbookViewId="0" topLeftCell="A1">
      <selection activeCell="I27" sqref="I27"/>
    </sheetView>
  </sheetViews>
  <sheetFormatPr defaultColWidth="9.00390625" defaultRowHeight="15.75"/>
  <cols>
    <col min="1" max="1" width="21.875" style="119" customWidth="1"/>
    <col min="2" max="2" width="7.125" style="119" customWidth="1"/>
    <col min="3" max="6" width="7.125" style="100" hidden="1" customWidth="1"/>
    <col min="7" max="13" width="7.125" style="100" customWidth="1"/>
    <col min="14" max="16384" width="8.00390625" style="100" customWidth="1"/>
  </cols>
  <sheetData>
    <row r="1" s="54" customFormat="1" ht="81.75" customHeight="1"/>
    <row r="2" s="54" customFormat="1" ht="12.75"/>
    <row r="3" spans="1:13" ht="42" customHeight="1">
      <c r="A3" s="375" t="s">
        <v>174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4" ht="12.75">
      <c r="A4" s="101"/>
      <c r="B4" s="102" t="s">
        <v>93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2.75">
      <c r="A5" s="105"/>
      <c r="B5" s="106">
        <v>2001</v>
      </c>
      <c r="C5" s="106">
        <v>2007</v>
      </c>
      <c r="D5" s="106">
        <v>2008</v>
      </c>
      <c r="E5" s="106">
        <v>2009</v>
      </c>
      <c r="F5" s="106">
        <v>2010</v>
      </c>
      <c r="G5" s="106">
        <v>2011</v>
      </c>
      <c r="H5" s="106">
        <v>2012</v>
      </c>
      <c r="I5" s="106">
        <v>2013</v>
      </c>
      <c r="J5" s="106">
        <v>2014</v>
      </c>
      <c r="K5" s="106">
        <v>2015</v>
      </c>
      <c r="L5" s="106">
        <v>2016</v>
      </c>
      <c r="M5" s="106">
        <v>2017</v>
      </c>
      <c r="N5" s="107"/>
    </row>
    <row r="6" spans="1:14" ht="12.75">
      <c r="A6" s="108"/>
      <c r="B6" s="109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2.75">
      <c r="A7" s="110" t="s">
        <v>94</v>
      </c>
      <c r="B7" s="111">
        <v>29</v>
      </c>
      <c r="C7" s="111">
        <v>33</v>
      </c>
      <c r="D7" s="111">
        <v>34.5</v>
      </c>
      <c r="E7" s="111">
        <v>36.5</v>
      </c>
      <c r="F7" s="111">
        <v>34.5</v>
      </c>
      <c r="G7" s="111">
        <v>34.2</v>
      </c>
      <c r="H7" s="111">
        <v>32.2</v>
      </c>
      <c r="I7" s="111">
        <v>31.5</v>
      </c>
      <c r="J7" s="261">
        <v>32.9</v>
      </c>
      <c r="K7" s="261">
        <v>30</v>
      </c>
      <c r="L7" s="261">
        <v>31.8</v>
      </c>
      <c r="M7" s="261">
        <v>30.3</v>
      </c>
      <c r="N7" s="104"/>
    </row>
    <row r="8" spans="1:14" ht="12.75">
      <c r="A8" s="112"/>
      <c r="B8" s="111"/>
      <c r="C8" s="111"/>
      <c r="D8" s="111"/>
      <c r="E8" s="111"/>
      <c r="F8" s="111"/>
      <c r="G8" s="111"/>
      <c r="H8" s="111"/>
      <c r="I8" s="111"/>
      <c r="J8" s="261"/>
      <c r="K8" s="261"/>
      <c r="L8" s="261"/>
      <c r="M8" s="261"/>
      <c r="N8" s="104"/>
    </row>
    <row r="9" spans="1:14" ht="12.75">
      <c r="A9" s="112" t="s">
        <v>95</v>
      </c>
      <c r="B9" s="111"/>
      <c r="C9" s="111"/>
      <c r="D9" s="111"/>
      <c r="E9" s="111"/>
      <c r="F9" s="111"/>
      <c r="G9" s="111"/>
      <c r="H9" s="111"/>
      <c r="I9" s="111"/>
      <c r="J9" s="261"/>
      <c r="K9" s="261"/>
      <c r="L9" s="261"/>
      <c r="M9" s="261"/>
      <c r="N9" s="104"/>
    </row>
    <row r="10" spans="1:14" ht="12.75">
      <c r="A10" s="112" t="s">
        <v>96</v>
      </c>
      <c r="B10" s="111"/>
      <c r="C10" s="111"/>
      <c r="D10" s="111"/>
      <c r="E10" s="111"/>
      <c r="F10" s="111"/>
      <c r="G10" s="111"/>
      <c r="H10" s="111"/>
      <c r="I10" s="111"/>
      <c r="J10" s="261"/>
      <c r="K10" s="261"/>
      <c r="L10" s="261"/>
      <c r="M10" s="261"/>
      <c r="N10" s="104"/>
    </row>
    <row r="11" spans="1:14" ht="12.75">
      <c r="A11" s="113" t="s">
        <v>97</v>
      </c>
      <c r="B11" s="111">
        <v>5.65698122910774</v>
      </c>
      <c r="C11" s="111">
        <v>3.3</v>
      </c>
      <c r="D11" s="111">
        <v>7.4</v>
      </c>
      <c r="E11" s="111">
        <v>3.7</v>
      </c>
      <c r="F11" s="111">
        <v>6.3</v>
      </c>
      <c r="G11" s="111">
        <v>3.2</v>
      </c>
      <c r="H11" s="111">
        <v>5.060961582700713</v>
      </c>
      <c r="I11" s="111">
        <v>4.606172270842929</v>
      </c>
      <c r="J11" s="261">
        <v>4.0723981900452495</v>
      </c>
      <c r="K11" s="261">
        <v>1.3440860215053765</v>
      </c>
      <c r="L11" s="261">
        <v>2.7</v>
      </c>
      <c r="M11" s="261">
        <v>2.6115342763873772</v>
      </c>
      <c r="N11" s="104"/>
    </row>
    <row r="12" spans="1:14" ht="12.75">
      <c r="A12" s="112" t="s">
        <v>98</v>
      </c>
      <c r="B12" s="111">
        <v>17.16431253352405</v>
      </c>
      <c r="C12" s="111">
        <v>19.2</v>
      </c>
      <c r="D12" s="111">
        <v>25.5</v>
      </c>
      <c r="E12" s="111">
        <v>28.6</v>
      </c>
      <c r="F12" s="111">
        <v>27.1</v>
      </c>
      <c r="G12" s="111">
        <v>27.3</v>
      </c>
      <c r="H12" s="111">
        <v>23.463909325909725</v>
      </c>
      <c r="I12" s="111">
        <v>20.202020202020204</v>
      </c>
      <c r="J12" s="261">
        <v>17.38786801027465</v>
      </c>
      <c r="K12" s="261">
        <v>21.956087824351297</v>
      </c>
      <c r="L12" s="261">
        <v>17.4</v>
      </c>
      <c r="M12" s="261">
        <v>17.32124874118832</v>
      </c>
      <c r="N12" s="104"/>
    </row>
    <row r="13" spans="1:14" ht="12.75">
      <c r="A13" s="112" t="s">
        <v>99</v>
      </c>
      <c r="B13" s="111">
        <v>38.14338235294118</v>
      </c>
      <c r="C13" s="111">
        <v>53.7</v>
      </c>
      <c r="D13" s="111">
        <v>50.1</v>
      </c>
      <c r="E13" s="111">
        <v>60.9</v>
      </c>
      <c r="F13" s="111">
        <v>59.7</v>
      </c>
      <c r="G13" s="111">
        <v>54.3</v>
      </c>
      <c r="H13" s="111">
        <v>55.396047964870796</v>
      </c>
      <c r="I13" s="111">
        <v>55.821917808219176</v>
      </c>
      <c r="J13" s="261">
        <v>66.97738650094942</v>
      </c>
      <c r="K13" s="261">
        <v>52.62246840920893</v>
      </c>
      <c r="L13" s="261">
        <v>54.2</v>
      </c>
      <c r="M13" s="261">
        <v>50.51384776171398</v>
      </c>
      <c r="N13" s="104"/>
    </row>
    <row r="14" spans="1:14" ht="12.75">
      <c r="A14" s="112" t="s">
        <v>100</v>
      </c>
      <c r="B14" s="111">
        <v>67.48709805478364</v>
      </c>
      <c r="C14" s="111">
        <v>73.9</v>
      </c>
      <c r="D14" s="111">
        <v>75.2</v>
      </c>
      <c r="E14" s="111">
        <v>86.3</v>
      </c>
      <c r="F14" s="111">
        <v>74.8</v>
      </c>
      <c r="G14" s="111">
        <v>84.3</v>
      </c>
      <c r="H14" s="111">
        <v>81.16019159127195</v>
      </c>
      <c r="I14" s="111">
        <v>72.33924611973393</v>
      </c>
      <c r="J14" s="261">
        <v>74.8446756249097</v>
      </c>
      <c r="K14" s="261">
        <v>78.02996588043317</v>
      </c>
      <c r="L14" s="261">
        <v>91.5</v>
      </c>
      <c r="M14" s="261">
        <v>82.88729163480654</v>
      </c>
      <c r="N14" s="104"/>
    </row>
    <row r="15" spans="1:14" ht="12.75">
      <c r="A15" s="112" t="s">
        <v>101</v>
      </c>
      <c r="B15" s="111">
        <v>43.78033691824498</v>
      </c>
      <c r="C15" s="111">
        <v>56.9</v>
      </c>
      <c r="D15" s="111">
        <v>60</v>
      </c>
      <c r="E15" s="111">
        <v>60.8</v>
      </c>
      <c r="F15" s="111">
        <v>64.1</v>
      </c>
      <c r="G15" s="111">
        <v>60.1</v>
      </c>
      <c r="H15" s="111">
        <v>51.877133105802045</v>
      </c>
      <c r="I15" s="111">
        <v>59.82215036378335</v>
      </c>
      <c r="J15" s="261">
        <v>61.30849220103986</v>
      </c>
      <c r="K15" s="261">
        <v>54.09170052234475</v>
      </c>
      <c r="L15" s="261">
        <v>57.1</v>
      </c>
      <c r="M15" s="261">
        <v>56.91906005221932</v>
      </c>
      <c r="N15" s="104"/>
    </row>
    <row r="16" spans="1:14" ht="12.75">
      <c r="A16" s="112" t="s">
        <v>102</v>
      </c>
      <c r="B16" s="111">
        <v>8.89967637540453</v>
      </c>
      <c r="C16" s="111">
        <v>10.3</v>
      </c>
      <c r="D16" s="111">
        <v>15.4</v>
      </c>
      <c r="E16" s="111">
        <v>13.3</v>
      </c>
      <c r="F16" s="111">
        <v>12</v>
      </c>
      <c r="G16" s="111">
        <v>12.5</v>
      </c>
      <c r="H16" s="111">
        <v>16.01993592025632</v>
      </c>
      <c r="I16" s="111">
        <v>14.781834372217276</v>
      </c>
      <c r="J16" s="261">
        <v>16.742493175614193</v>
      </c>
      <c r="K16" s="261">
        <v>15.384615384615385</v>
      </c>
      <c r="L16" s="261">
        <v>14.4</v>
      </c>
      <c r="M16" s="261">
        <v>16.898125667670197</v>
      </c>
      <c r="N16" s="104"/>
    </row>
    <row r="17" spans="1:14" ht="12.75">
      <c r="A17" s="112" t="s">
        <v>103</v>
      </c>
      <c r="B17" s="111">
        <v>0</v>
      </c>
      <c r="C17" s="111">
        <v>0.6</v>
      </c>
      <c r="D17" s="111">
        <v>0.6</v>
      </c>
      <c r="E17" s="111">
        <v>0</v>
      </c>
      <c r="F17" s="111">
        <v>0.5</v>
      </c>
      <c r="G17" s="111">
        <v>1.54</v>
      </c>
      <c r="H17" s="111">
        <v>1.0244152296397475</v>
      </c>
      <c r="I17" s="111">
        <v>1.188858695652174</v>
      </c>
      <c r="J17" s="261">
        <v>1.3777662963919743</v>
      </c>
      <c r="K17" s="261">
        <v>1.0369858278603525</v>
      </c>
      <c r="L17" s="261">
        <v>1.7</v>
      </c>
      <c r="M17" s="261">
        <v>0.8800492827598346</v>
      </c>
      <c r="N17" s="104"/>
    </row>
    <row r="18" spans="1:14" ht="12.75">
      <c r="A18" s="112"/>
      <c r="B18" s="111"/>
      <c r="C18" s="114"/>
      <c r="D18" s="114"/>
      <c r="E18" s="114"/>
      <c r="F18" s="114"/>
      <c r="G18" s="114"/>
      <c r="H18" s="114"/>
      <c r="I18" s="114"/>
      <c r="J18" s="262"/>
      <c r="K18" s="262"/>
      <c r="L18" s="262"/>
      <c r="M18" s="262"/>
      <c r="N18" s="104"/>
    </row>
    <row r="19" spans="1:14" ht="29.25" customHeight="1">
      <c r="A19" s="110" t="s">
        <v>104</v>
      </c>
      <c r="B19" s="115">
        <v>0.894929081612777</v>
      </c>
      <c r="C19" s="116">
        <v>1.08</v>
      </c>
      <c r="D19" s="116">
        <v>1.16</v>
      </c>
      <c r="E19" s="116">
        <v>1.26</v>
      </c>
      <c r="F19" s="116">
        <v>1.22</v>
      </c>
      <c r="G19" s="116">
        <v>1.21</v>
      </c>
      <c r="H19" s="116">
        <v>1.17</v>
      </c>
      <c r="I19" s="116">
        <v>1.14</v>
      </c>
      <c r="J19" s="263">
        <v>1.21</v>
      </c>
      <c r="K19" s="263">
        <v>1.12</v>
      </c>
      <c r="L19" s="263">
        <v>1.2</v>
      </c>
      <c r="M19" s="263">
        <v>1.15</v>
      </c>
      <c r="N19" s="104"/>
    </row>
    <row r="20" spans="1:14" ht="12.75">
      <c r="A20" s="117"/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04"/>
    </row>
    <row r="21" spans="1:14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ht="12.75">
      <c r="B22" s="120"/>
    </row>
  </sheetData>
  <mergeCells count="1">
    <mergeCell ref="A3:M3"/>
  </mergeCells>
  <printOptions/>
  <pageMargins left="0.8" right="0.77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20"/>
  <sheetViews>
    <sheetView workbookViewId="0" topLeftCell="A1">
      <selection activeCell="L34" sqref="L34"/>
    </sheetView>
  </sheetViews>
  <sheetFormatPr defaultColWidth="9.00390625" defaultRowHeight="15.75"/>
  <cols>
    <col min="1" max="1" width="10.75390625" style="153" customWidth="1"/>
    <col min="2" max="4" width="7.375" style="153" customWidth="1"/>
    <col min="5" max="5" width="0.875" style="153" customWidth="1"/>
    <col min="6" max="8" width="7.375" style="153" customWidth="1"/>
    <col min="9" max="9" width="0.875" style="153" customWidth="1"/>
    <col min="10" max="12" width="7.375" style="153" customWidth="1"/>
    <col min="13" max="16384" width="9.00390625" style="153" customWidth="1"/>
  </cols>
  <sheetData>
    <row r="1" s="54" customFormat="1" ht="81.75" customHeight="1"/>
    <row r="2" s="54" customFormat="1" ht="12.75"/>
    <row r="3" spans="1:12" ht="32.25" customHeight="1">
      <c r="A3" s="340" t="s">
        <v>400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160" customFormat="1" ht="11.25">
      <c r="A4" s="141"/>
      <c r="B4" s="154" t="s">
        <v>119</v>
      </c>
      <c r="C4" s="154"/>
      <c r="D4" s="155"/>
      <c r="E4" s="156"/>
      <c r="F4" s="154"/>
      <c r="G4" s="154"/>
      <c r="H4" s="155"/>
      <c r="I4" s="157"/>
      <c r="J4" s="158" t="s">
        <v>10</v>
      </c>
      <c r="K4" s="158"/>
      <c r="L4" s="159"/>
    </row>
    <row r="5" spans="1:12" s="160" customFormat="1" ht="11.25">
      <c r="A5" s="161" t="s">
        <v>120</v>
      </c>
      <c r="B5" s="154" t="s">
        <v>121</v>
      </c>
      <c r="C5" s="154"/>
      <c r="D5" s="155"/>
      <c r="F5" s="154" t="s">
        <v>122</v>
      </c>
      <c r="G5" s="154"/>
      <c r="H5" s="155"/>
      <c r="J5" s="142"/>
      <c r="K5" s="142"/>
      <c r="L5" s="162"/>
    </row>
    <row r="6" spans="1:12" s="160" customFormat="1" ht="11.25">
      <c r="A6" s="161"/>
      <c r="B6" s="163" t="s">
        <v>33</v>
      </c>
      <c r="C6" s="164" t="s">
        <v>21</v>
      </c>
      <c r="D6" s="164" t="s">
        <v>13</v>
      </c>
      <c r="F6" s="63" t="s">
        <v>33</v>
      </c>
      <c r="G6" s="319" t="s">
        <v>21</v>
      </c>
      <c r="H6" s="164" t="s">
        <v>13</v>
      </c>
      <c r="J6" s="163" t="s">
        <v>33</v>
      </c>
      <c r="K6" s="164" t="s">
        <v>21</v>
      </c>
      <c r="L6" s="164" t="s">
        <v>13</v>
      </c>
    </row>
    <row r="7" spans="1:12" s="167" customFormat="1" ht="12.75">
      <c r="A7" s="165" t="s">
        <v>123</v>
      </c>
      <c r="B7" s="165">
        <v>36</v>
      </c>
      <c r="C7" s="130">
        <v>27</v>
      </c>
      <c r="D7" s="165">
        <f aca="true" t="shared" si="0" ref="D7:D18">SUM(B7:C7)</f>
        <v>63</v>
      </c>
      <c r="E7" s="166"/>
      <c r="F7" s="149">
        <v>0</v>
      </c>
      <c r="G7" s="133">
        <v>0</v>
      </c>
      <c r="H7" s="165">
        <f aca="true" t="shared" si="1" ref="H7:H18">SUM(F7:G7)</f>
        <v>0</v>
      </c>
      <c r="I7" s="166"/>
      <c r="J7" s="165">
        <f aca="true" t="shared" si="2" ref="J7:J18">B7+F7</f>
        <v>36</v>
      </c>
      <c r="K7" s="165">
        <f aca="true" t="shared" si="3" ref="K7:K18">C7+G7</f>
        <v>27</v>
      </c>
      <c r="L7" s="165">
        <f aca="true" t="shared" si="4" ref="L7:L18">SUM(J7:K7)</f>
        <v>63</v>
      </c>
    </row>
    <row r="8" spans="1:12" s="167" customFormat="1" ht="12.75">
      <c r="A8" s="149" t="s">
        <v>124</v>
      </c>
      <c r="B8" s="149">
        <v>27</v>
      </c>
      <c r="C8" s="133">
        <v>30</v>
      </c>
      <c r="D8" s="149">
        <f t="shared" si="0"/>
        <v>57</v>
      </c>
      <c r="F8" s="149">
        <v>0</v>
      </c>
      <c r="G8" s="133">
        <v>0</v>
      </c>
      <c r="H8" s="149">
        <f t="shared" si="1"/>
        <v>0</v>
      </c>
      <c r="J8" s="149">
        <f t="shared" si="2"/>
        <v>27</v>
      </c>
      <c r="K8" s="149">
        <f t="shared" si="3"/>
        <v>30</v>
      </c>
      <c r="L8" s="149">
        <f t="shared" si="4"/>
        <v>57</v>
      </c>
    </row>
    <row r="9" spans="1:12" s="167" customFormat="1" ht="12.75">
      <c r="A9" s="149" t="s">
        <v>125</v>
      </c>
      <c r="B9" s="149">
        <v>30</v>
      </c>
      <c r="C9" s="133">
        <v>36</v>
      </c>
      <c r="D9" s="149">
        <f t="shared" si="0"/>
        <v>66</v>
      </c>
      <c r="F9" s="149">
        <v>0</v>
      </c>
      <c r="G9" s="133">
        <v>2</v>
      </c>
      <c r="H9" s="149">
        <f t="shared" si="1"/>
        <v>2</v>
      </c>
      <c r="J9" s="149">
        <f t="shared" si="2"/>
        <v>30</v>
      </c>
      <c r="K9" s="149">
        <f t="shared" si="3"/>
        <v>38</v>
      </c>
      <c r="L9" s="149">
        <f t="shared" si="4"/>
        <v>68</v>
      </c>
    </row>
    <row r="10" spans="1:12" s="167" customFormat="1" ht="12.75">
      <c r="A10" s="149" t="s">
        <v>126</v>
      </c>
      <c r="B10" s="149">
        <v>19</v>
      </c>
      <c r="C10" s="133">
        <v>32</v>
      </c>
      <c r="D10" s="149">
        <f t="shared" si="0"/>
        <v>51</v>
      </c>
      <c r="F10" s="149">
        <v>2</v>
      </c>
      <c r="G10" s="133">
        <v>0</v>
      </c>
      <c r="H10" s="149">
        <f t="shared" si="1"/>
        <v>2</v>
      </c>
      <c r="J10" s="149">
        <f t="shared" si="2"/>
        <v>21</v>
      </c>
      <c r="K10" s="149">
        <f t="shared" si="3"/>
        <v>32</v>
      </c>
      <c r="L10" s="149">
        <f t="shared" si="4"/>
        <v>53</v>
      </c>
    </row>
    <row r="11" spans="1:12" s="167" customFormat="1" ht="12.75">
      <c r="A11" s="149" t="s">
        <v>127</v>
      </c>
      <c r="B11" s="149">
        <v>31</v>
      </c>
      <c r="C11" s="133">
        <v>33</v>
      </c>
      <c r="D11" s="149">
        <f t="shared" si="0"/>
        <v>64</v>
      </c>
      <c r="F11" s="149">
        <v>4</v>
      </c>
      <c r="G11" s="133">
        <v>0</v>
      </c>
      <c r="H11" s="149">
        <f t="shared" si="1"/>
        <v>4</v>
      </c>
      <c r="J11" s="149">
        <f t="shared" si="2"/>
        <v>35</v>
      </c>
      <c r="K11" s="149">
        <f t="shared" si="3"/>
        <v>33</v>
      </c>
      <c r="L11" s="149">
        <f t="shared" si="4"/>
        <v>68</v>
      </c>
    </row>
    <row r="12" spans="1:12" s="167" customFormat="1" ht="12.75">
      <c r="A12" s="149" t="s">
        <v>128</v>
      </c>
      <c r="B12" s="149">
        <v>38</v>
      </c>
      <c r="C12" s="133">
        <v>28</v>
      </c>
      <c r="D12" s="149">
        <f t="shared" si="0"/>
        <v>66</v>
      </c>
      <c r="F12" s="149">
        <v>4</v>
      </c>
      <c r="G12" s="133">
        <v>1</v>
      </c>
      <c r="H12" s="149">
        <f t="shared" si="1"/>
        <v>5</v>
      </c>
      <c r="J12" s="149">
        <f t="shared" si="2"/>
        <v>42</v>
      </c>
      <c r="K12" s="149">
        <f t="shared" si="3"/>
        <v>29</v>
      </c>
      <c r="L12" s="149">
        <f t="shared" si="4"/>
        <v>71</v>
      </c>
    </row>
    <row r="13" spans="1:12" s="167" customFormat="1" ht="12.75">
      <c r="A13" s="149" t="s">
        <v>129</v>
      </c>
      <c r="B13" s="149">
        <v>32</v>
      </c>
      <c r="C13" s="133">
        <v>36</v>
      </c>
      <c r="D13" s="149">
        <f t="shared" si="0"/>
        <v>68</v>
      </c>
      <c r="F13" s="149">
        <v>4</v>
      </c>
      <c r="G13" s="133">
        <v>0</v>
      </c>
      <c r="H13" s="149">
        <f t="shared" si="1"/>
        <v>4</v>
      </c>
      <c r="J13" s="149">
        <f t="shared" si="2"/>
        <v>36</v>
      </c>
      <c r="K13" s="149">
        <f t="shared" si="3"/>
        <v>36</v>
      </c>
      <c r="L13" s="149">
        <f t="shared" si="4"/>
        <v>72</v>
      </c>
    </row>
    <row r="14" spans="1:12" s="167" customFormat="1" ht="12.75">
      <c r="A14" s="149" t="s">
        <v>130</v>
      </c>
      <c r="B14" s="149">
        <v>36</v>
      </c>
      <c r="C14" s="133">
        <v>27</v>
      </c>
      <c r="D14" s="149">
        <f t="shared" si="0"/>
        <v>63</v>
      </c>
      <c r="F14" s="149">
        <v>2</v>
      </c>
      <c r="G14" s="133">
        <v>1</v>
      </c>
      <c r="H14" s="149">
        <f t="shared" si="1"/>
        <v>3</v>
      </c>
      <c r="J14" s="149">
        <f t="shared" si="2"/>
        <v>38</v>
      </c>
      <c r="K14" s="149">
        <f t="shared" si="3"/>
        <v>28</v>
      </c>
      <c r="L14" s="149">
        <f t="shared" si="4"/>
        <v>66</v>
      </c>
    </row>
    <row r="15" spans="1:12" s="167" customFormat="1" ht="12.75">
      <c r="A15" s="149" t="s">
        <v>131</v>
      </c>
      <c r="B15" s="149">
        <v>35</v>
      </c>
      <c r="C15" s="133">
        <v>25</v>
      </c>
      <c r="D15" s="149">
        <f t="shared" si="0"/>
        <v>60</v>
      </c>
      <c r="F15" s="149">
        <v>1</v>
      </c>
      <c r="G15" s="133">
        <v>2</v>
      </c>
      <c r="H15" s="149">
        <f t="shared" si="1"/>
        <v>3</v>
      </c>
      <c r="J15" s="149">
        <f t="shared" si="2"/>
        <v>36</v>
      </c>
      <c r="K15" s="149">
        <f t="shared" si="3"/>
        <v>27</v>
      </c>
      <c r="L15" s="149">
        <f t="shared" si="4"/>
        <v>63</v>
      </c>
    </row>
    <row r="16" spans="1:12" s="167" customFormat="1" ht="12.75">
      <c r="A16" s="149" t="s">
        <v>132</v>
      </c>
      <c r="B16" s="149">
        <v>31</v>
      </c>
      <c r="C16" s="133">
        <v>30</v>
      </c>
      <c r="D16" s="149">
        <f t="shared" si="0"/>
        <v>61</v>
      </c>
      <c r="F16" s="149">
        <v>0</v>
      </c>
      <c r="G16" s="133">
        <v>2</v>
      </c>
      <c r="H16" s="149">
        <f t="shared" si="1"/>
        <v>2</v>
      </c>
      <c r="J16" s="149">
        <f t="shared" si="2"/>
        <v>31</v>
      </c>
      <c r="K16" s="149">
        <f t="shared" si="3"/>
        <v>32</v>
      </c>
      <c r="L16" s="149">
        <f t="shared" si="4"/>
        <v>63</v>
      </c>
    </row>
    <row r="17" spans="1:12" s="167" customFormat="1" ht="12.75">
      <c r="A17" s="149" t="s">
        <v>133</v>
      </c>
      <c r="B17" s="149">
        <v>25</v>
      </c>
      <c r="C17" s="133">
        <v>34</v>
      </c>
      <c r="D17" s="149">
        <f t="shared" si="0"/>
        <v>59</v>
      </c>
      <c r="F17" s="149">
        <v>3</v>
      </c>
      <c r="G17" s="133">
        <v>0</v>
      </c>
      <c r="H17" s="149">
        <f t="shared" si="1"/>
        <v>3</v>
      </c>
      <c r="J17" s="149">
        <f t="shared" si="2"/>
        <v>28</v>
      </c>
      <c r="K17" s="149">
        <f t="shared" si="3"/>
        <v>34</v>
      </c>
      <c r="L17" s="149">
        <f t="shared" si="4"/>
        <v>62</v>
      </c>
    </row>
    <row r="18" spans="1:12" s="167" customFormat="1" ht="12.75">
      <c r="A18" s="149" t="s">
        <v>134</v>
      </c>
      <c r="B18" s="149">
        <v>39</v>
      </c>
      <c r="C18" s="133">
        <v>33</v>
      </c>
      <c r="D18" s="149">
        <f t="shared" si="0"/>
        <v>72</v>
      </c>
      <c r="F18" s="149">
        <v>0</v>
      </c>
      <c r="G18" s="133">
        <v>0</v>
      </c>
      <c r="H18" s="149">
        <f t="shared" si="1"/>
        <v>0</v>
      </c>
      <c r="J18" s="149">
        <f t="shared" si="2"/>
        <v>39</v>
      </c>
      <c r="K18" s="149">
        <f t="shared" si="3"/>
        <v>33</v>
      </c>
      <c r="L18" s="149">
        <f t="shared" si="4"/>
        <v>72</v>
      </c>
    </row>
    <row r="19" spans="1:12" s="160" customFormat="1" ht="15" customHeight="1">
      <c r="A19" s="168" t="s">
        <v>10</v>
      </c>
      <c r="B19" s="168">
        <f>SUM(B7:B18)</f>
        <v>379</v>
      </c>
      <c r="C19" s="168">
        <f>SUM(C7:C18)</f>
        <v>371</v>
      </c>
      <c r="D19" s="168">
        <f>SUM(D7:D18)</f>
        <v>750</v>
      </c>
      <c r="E19" s="196"/>
      <c r="F19" s="168">
        <f>SUM(F7:F18)</f>
        <v>20</v>
      </c>
      <c r="G19" s="168">
        <f>SUM(G7:G18)</f>
        <v>8</v>
      </c>
      <c r="H19" s="168">
        <f>SUM(H7:H18)</f>
        <v>28</v>
      </c>
      <c r="I19" s="196"/>
      <c r="J19" s="168">
        <f>SUM(J7:J18)</f>
        <v>399</v>
      </c>
      <c r="K19" s="168">
        <f>SUM(K7:K18)</f>
        <v>379</v>
      </c>
      <c r="L19" s="168">
        <f>SUM(L7:L18)</f>
        <v>778</v>
      </c>
    </row>
    <row r="20" spans="2:12" s="167" customFormat="1" ht="12.75">
      <c r="B20" s="169"/>
      <c r="C20" s="169"/>
      <c r="D20" s="169"/>
      <c r="F20" s="169"/>
      <c r="G20" s="169"/>
      <c r="H20" s="169"/>
      <c r="J20" s="169"/>
      <c r="K20" s="169"/>
      <c r="L20" s="169"/>
    </row>
    <row r="21" s="167" customFormat="1" ht="12.75"/>
    <row r="22" s="167" customFormat="1" ht="12.75"/>
    <row r="23" s="167" customFormat="1" ht="12.75"/>
    <row r="24" s="167" customFormat="1" ht="12.75"/>
    <row r="25" s="167" customFormat="1" ht="12.75"/>
    <row r="26" s="167" customFormat="1" ht="12.75"/>
  </sheetData>
  <mergeCells count="1">
    <mergeCell ref="A3:L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38"/>
  <sheetViews>
    <sheetView workbookViewId="0" topLeftCell="A1">
      <selection activeCell="M29" sqref="M29"/>
    </sheetView>
  </sheetViews>
  <sheetFormatPr defaultColWidth="9.00390625" defaultRowHeight="15.75"/>
  <cols>
    <col min="1" max="1" width="11.375" style="54" customWidth="1"/>
    <col min="2" max="10" width="5.25390625" style="54" customWidth="1"/>
    <col min="11" max="11" width="7.875" style="54" customWidth="1"/>
    <col min="12" max="16384" width="8.25390625" style="54" customWidth="1"/>
  </cols>
  <sheetData>
    <row r="1" ht="81.75" customHeight="1"/>
    <row r="2" ht="12.75"/>
    <row r="3" spans="1:11" ht="30" customHeight="1">
      <c r="A3" s="344" t="s">
        <v>418</v>
      </c>
      <c r="B3" s="344"/>
      <c r="C3" s="344"/>
      <c r="D3" s="344"/>
      <c r="E3" s="344"/>
      <c r="F3" s="344"/>
      <c r="G3" s="344"/>
      <c r="H3" s="344"/>
      <c r="I3" s="344"/>
      <c r="J3" s="335"/>
      <c r="K3" s="335"/>
    </row>
    <row r="4" spans="1:11" s="125" customFormat="1" ht="17.25" customHeight="1">
      <c r="A4" s="342" t="s">
        <v>105</v>
      </c>
      <c r="B4" s="122" t="s">
        <v>106</v>
      </c>
      <c r="C4" s="123"/>
      <c r="D4" s="123"/>
      <c r="E4" s="123"/>
      <c r="F4" s="123"/>
      <c r="G4" s="123"/>
      <c r="H4" s="123"/>
      <c r="I4" s="123"/>
      <c r="J4" s="123"/>
      <c r="K4" s="124" t="s">
        <v>13</v>
      </c>
    </row>
    <row r="5" spans="1:11" s="125" customFormat="1" ht="21.75" customHeight="1">
      <c r="A5" s="343"/>
      <c r="B5" s="143" t="s">
        <v>97</v>
      </c>
      <c r="C5" s="143" t="s">
        <v>98</v>
      </c>
      <c r="D5" s="143" t="s">
        <v>99</v>
      </c>
      <c r="E5" s="143" t="s">
        <v>100</v>
      </c>
      <c r="F5" s="143" t="s">
        <v>101</v>
      </c>
      <c r="G5" s="143" t="s">
        <v>102</v>
      </c>
      <c r="H5" s="143" t="s">
        <v>103</v>
      </c>
      <c r="I5" s="143" t="s">
        <v>107</v>
      </c>
      <c r="J5" s="126" t="s">
        <v>304</v>
      </c>
      <c r="K5" s="127"/>
    </row>
    <row r="6" spans="1:12" s="131" customFormat="1" ht="15" customHeight="1">
      <c r="A6" s="128" t="s">
        <v>97</v>
      </c>
      <c r="B6" s="129">
        <v>0</v>
      </c>
      <c r="C6" s="129">
        <v>0</v>
      </c>
      <c r="D6" s="129">
        <v>2</v>
      </c>
      <c r="E6" s="129">
        <v>1</v>
      </c>
      <c r="F6" s="129">
        <v>0</v>
      </c>
      <c r="G6" s="129">
        <v>0</v>
      </c>
      <c r="H6" s="129">
        <v>0</v>
      </c>
      <c r="I6" s="129">
        <v>0</v>
      </c>
      <c r="J6" s="129">
        <v>3</v>
      </c>
      <c r="K6" s="130">
        <f aca="true" t="shared" si="0" ref="K6:K14">SUM(B6:J6)</f>
        <v>6</v>
      </c>
      <c r="L6" s="20"/>
    </row>
    <row r="7" spans="1:12" s="131" customFormat="1" ht="12.75">
      <c r="A7" s="132" t="s">
        <v>98</v>
      </c>
      <c r="B7" s="133">
        <v>1</v>
      </c>
      <c r="C7" s="133">
        <v>9</v>
      </c>
      <c r="D7" s="133">
        <v>12</v>
      </c>
      <c r="E7" s="133">
        <v>10</v>
      </c>
      <c r="F7" s="133">
        <v>3</v>
      </c>
      <c r="G7" s="133">
        <v>3</v>
      </c>
      <c r="H7" s="133">
        <v>1</v>
      </c>
      <c r="I7" s="133">
        <v>0</v>
      </c>
      <c r="J7" s="133">
        <v>4</v>
      </c>
      <c r="K7" s="133">
        <f t="shared" si="0"/>
        <v>43</v>
      </c>
      <c r="L7" s="20"/>
    </row>
    <row r="8" spans="1:13" s="131" customFormat="1" ht="12.75">
      <c r="A8" s="132" t="s">
        <v>99</v>
      </c>
      <c r="B8" s="133">
        <v>0</v>
      </c>
      <c r="C8" s="133">
        <v>4</v>
      </c>
      <c r="D8" s="133">
        <v>32</v>
      </c>
      <c r="E8" s="133">
        <v>65</v>
      </c>
      <c r="F8" s="133">
        <v>23</v>
      </c>
      <c r="G8" s="133">
        <v>14</v>
      </c>
      <c r="H8" s="133">
        <v>5</v>
      </c>
      <c r="I8" s="133">
        <v>2</v>
      </c>
      <c r="J8" s="133">
        <v>0</v>
      </c>
      <c r="K8" s="133">
        <f t="shared" si="0"/>
        <v>145</v>
      </c>
      <c r="L8" s="134"/>
      <c r="M8" s="135"/>
    </row>
    <row r="9" spans="1:13" s="131" customFormat="1" ht="12.75">
      <c r="A9" s="132" t="s">
        <v>100</v>
      </c>
      <c r="B9" s="133">
        <v>0</v>
      </c>
      <c r="C9" s="133">
        <v>2</v>
      </c>
      <c r="D9" s="133">
        <v>14</v>
      </c>
      <c r="E9" s="133">
        <v>109</v>
      </c>
      <c r="F9" s="133">
        <v>77</v>
      </c>
      <c r="G9" s="133">
        <v>51</v>
      </c>
      <c r="H9" s="133">
        <v>13</v>
      </c>
      <c r="I9" s="133">
        <v>2</v>
      </c>
      <c r="J9" s="133">
        <v>3</v>
      </c>
      <c r="K9" s="133">
        <f t="shared" si="0"/>
        <v>271</v>
      </c>
      <c r="L9" s="20"/>
      <c r="M9" s="135"/>
    </row>
    <row r="10" spans="1:13" s="131" customFormat="1" ht="12.75">
      <c r="A10" s="132" t="s">
        <v>101</v>
      </c>
      <c r="B10" s="133">
        <v>0</v>
      </c>
      <c r="C10" s="133">
        <v>0</v>
      </c>
      <c r="D10" s="133">
        <v>5</v>
      </c>
      <c r="E10" s="133">
        <v>30</v>
      </c>
      <c r="F10" s="133">
        <v>90</v>
      </c>
      <c r="G10" s="133">
        <v>66</v>
      </c>
      <c r="H10" s="133">
        <v>20</v>
      </c>
      <c r="I10" s="133">
        <v>7</v>
      </c>
      <c r="J10" s="133">
        <v>0</v>
      </c>
      <c r="K10" s="133">
        <f t="shared" si="0"/>
        <v>218</v>
      </c>
      <c r="L10" s="136"/>
      <c r="M10" s="135"/>
    </row>
    <row r="11" spans="1:12" s="131" customFormat="1" ht="12.75">
      <c r="A11" s="132" t="s">
        <v>102</v>
      </c>
      <c r="B11" s="133">
        <v>0</v>
      </c>
      <c r="C11" s="133">
        <v>0</v>
      </c>
      <c r="D11" s="133">
        <v>1</v>
      </c>
      <c r="E11" s="133">
        <v>1</v>
      </c>
      <c r="F11" s="133">
        <v>14</v>
      </c>
      <c r="G11" s="133">
        <v>48</v>
      </c>
      <c r="H11" s="133">
        <v>16</v>
      </c>
      <c r="I11" s="133">
        <v>4</v>
      </c>
      <c r="J11" s="133">
        <v>3</v>
      </c>
      <c r="K11" s="133">
        <f t="shared" si="0"/>
        <v>87</v>
      </c>
      <c r="L11" s="20"/>
    </row>
    <row r="12" spans="1:12" s="131" customFormat="1" ht="12.75">
      <c r="A12" s="132" t="s">
        <v>103</v>
      </c>
      <c r="B12" s="133">
        <v>0</v>
      </c>
      <c r="C12" s="133">
        <v>0</v>
      </c>
      <c r="D12" s="133">
        <v>0</v>
      </c>
      <c r="E12" s="133">
        <v>0</v>
      </c>
      <c r="F12" s="133">
        <v>1</v>
      </c>
      <c r="G12" s="133">
        <v>0</v>
      </c>
      <c r="H12" s="133">
        <v>2</v>
      </c>
      <c r="I12" s="133">
        <v>2</v>
      </c>
      <c r="J12" s="133">
        <v>0</v>
      </c>
      <c r="K12" s="133">
        <f>SUM(B12:J12)</f>
        <v>5</v>
      </c>
      <c r="L12" s="20"/>
    </row>
    <row r="13" spans="1:12" s="131" customFormat="1" ht="12.75">
      <c r="A13" s="132" t="s">
        <v>107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1</v>
      </c>
      <c r="J13" s="133">
        <v>0</v>
      </c>
      <c r="K13" s="133">
        <f t="shared" si="0"/>
        <v>1</v>
      </c>
      <c r="L13" s="20"/>
    </row>
    <row r="14" spans="1:12" s="131" customFormat="1" ht="12.75">
      <c r="A14" s="132" t="s">
        <v>304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2</v>
      </c>
      <c r="K14" s="133">
        <f t="shared" si="0"/>
        <v>2</v>
      </c>
      <c r="L14" s="20"/>
    </row>
    <row r="15" spans="1:11" s="125" customFormat="1" ht="18" customHeight="1">
      <c r="A15" s="137" t="s">
        <v>10</v>
      </c>
      <c r="B15" s="138">
        <f aca="true" t="shared" si="1" ref="B15:K15">SUM(B6:B14)</f>
        <v>1</v>
      </c>
      <c r="C15" s="138">
        <f t="shared" si="1"/>
        <v>15</v>
      </c>
      <c r="D15" s="138">
        <f t="shared" si="1"/>
        <v>66</v>
      </c>
      <c r="E15" s="138">
        <f t="shared" si="1"/>
        <v>216</v>
      </c>
      <c r="F15" s="138">
        <f t="shared" si="1"/>
        <v>208</v>
      </c>
      <c r="G15" s="138">
        <f t="shared" si="1"/>
        <v>182</v>
      </c>
      <c r="H15" s="138">
        <f t="shared" si="1"/>
        <v>57</v>
      </c>
      <c r="I15" s="138">
        <f t="shared" si="1"/>
        <v>18</v>
      </c>
      <c r="J15" s="138">
        <f t="shared" si="1"/>
        <v>15</v>
      </c>
      <c r="K15" s="139">
        <f t="shared" si="1"/>
        <v>778</v>
      </c>
    </row>
    <row r="16" spans="1:11" s="140" customFormat="1" ht="8.2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s="140" customFormat="1" ht="12.75">
      <c r="A17" s="62" t="s">
        <v>423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s="140" customFormat="1" ht="12.75">
      <c r="A18" s="62" t="s">
        <v>424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s="140" customFormat="1" ht="12.75">
      <c r="A19" s="62" t="s">
        <v>425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s="140" customFormat="1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s="140" customFormat="1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140" customFormat="1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s="140" customFormat="1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140" customFormat="1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140" customFormat="1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140" customFormat="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s="140" customFormat="1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140" customFormat="1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s="140" customFormat="1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s="140" customFormat="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s="140" customFormat="1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s="140" customFormat="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s="140" customFormat="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s="140" customFormat="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140" customFormat="1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s="140" customFormat="1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s="140" customFormat="1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s="140" customFormat="1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</sheetData>
  <mergeCells count="2">
    <mergeCell ref="A4:A5"/>
    <mergeCell ref="A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3"/>
  <sheetViews>
    <sheetView workbookViewId="0" topLeftCell="A1">
      <selection activeCell="M32" sqref="M32"/>
    </sheetView>
  </sheetViews>
  <sheetFormatPr defaultColWidth="9.00390625" defaultRowHeight="15.75"/>
  <cols>
    <col min="1" max="1" width="22.75390625" style="54" customWidth="1"/>
    <col min="2" max="9" width="5.25390625" style="54" customWidth="1"/>
    <col min="10" max="10" width="0.12890625" style="54" hidden="1" customWidth="1"/>
    <col min="11" max="11" width="7.375" style="54" customWidth="1"/>
    <col min="12" max="16384" width="8.25390625" style="54" customWidth="1"/>
  </cols>
  <sheetData>
    <row r="1" ht="81.75" customHeight="1"/>
    <row r="2" ht="12.75"/>
    <row r="3" spans="1:11" ht="30" customHeight="1">
      <c r="A3" s="335" t="s">
        <v>422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s="125" customFormat="1" ht="17.25" customHeight="1">
      <c r="A4" s="342" t="s">
        <v>108</v>
      </c>
      <c r="B4" s="122" t="s">
        <v>105</v>
      </c>
      <c r="C4" s="123"/>
      <c r="D4" s="123"/>
      <c r="E4" s="123"/>
      <c r="F4" s="123"/>
      <c r="G4" s="123"/>
      <c r="H4" s="123"/>
      <c r="I4" s="123"/>
      <c r="J4" s="123"/>
      <c r="K4" s="124" t="s">
        <v>13</v>
      </c>
    </row>
    <row r="5" spans="1:11" s="125" customFormat="1" ht="23.25" customHeight="1">
      <c r="A5" s="343"/>
      <c r="B5" s="143" t="s">
        <v>97</v>
      </c>
      <c r="C5" s="143" t="s">
        <v>98</v>
      </c>
      <c r="D5" s="143" t="s">
        <v>99</v>
      </c>
      <c r="E5" s="143" t="s">
        <v>100</v>
      </c>
      <c r="F5" s="143" t="s">
        <v>101</v>
      </c>
      <c r="G5" s="143" t="s">
        <v>102</v>
      </c>
      <c r="H5" s="143" t="s">
        <v>103</v>
      </c>
      <c r="I5" s="143" t="s">
        <v>107</v>
      </c>
      <c r="J5" s="143" t="s">
        <v>307</v>
      </c>
      <c r="K5" s="127"/>
    </row>
    <row r="6" spans="1:11" s="131" customFormat="1" ht="18" customHeight="1">
      <c r="A6" s="128" t="s">
        <v>184</v>
      </c>
      <c r="B6" s="129">
        <v>3</v>
      </c>
      <c r="C6" s="129">
        <v>16</v>
      </c>
      <c r="D6" s="129">
        <v>61</v>
      </c>
      <c r="E6" s="129">
        <v>80</v>
      </c>
      <c r="F6" s="129">
        <v>55</v>
      </c>
      <c r="G6" s="129">
        <v>19</v>
      </c>
      <c r="H6" s="129">
        <v>1</v>
      </c>
      <c r="I6" s="129">
        <v>1</v>
      </c>
      <c r="J6" s="129"/>
      <c r="K6" s="130">
        <f>SUM(B6:J6)</f>
        <v>236</v>
      </c>
    </row>
    <row r="7" spans="1:11" s="131" customFormat="1" ht="12.75">
      <c r="A7" s="132" t="s">
        <v>185</v>
      </c>
      <c r="B7" s="133">
        <v>0</v>
      </c>
      <c r="C7" s="133">
        <v>9</v>
      </c>
      <c r="D7" s="133">
        <v>43</v>
      </c>
      <c r="E7" s="133">
        <v>75</v>
      </c>
      <c r="F7" s="133">
        <v>42</v>
      </c>
      <c r="G7" s="133">
        <v>24</v>
      </c>
      <c r="H7" s="133">
        <v>1</v>
      </c>
      <c r="I7" s="133">
        <v>0</v>
      </c>
      <c r="J7" s="133"/>
      <c r="K7" s="133">
        <f>SUM(B7:J7)</f>
        <v>194</v>
      </c>
    </row>
    <row r="8" spans="1:11" s="131" customFormat="1" ht="12.75">
      <c r="A8" s="132" t="s">
        <v>186</v>
      </c>
      <c r="B8" s="133">
        <v>3</v>
      </c>
      <c r="C8" s="133">
        <v>12</v>
      </c>
      <c r="D8" s="133">
        <v>25</v>
      </c>
      <c r="E8" s="133">
        <v>48</v>
      </c>
      <c r="F8" s="133">
        <v>38</v>
      </c>
      <c r="G8" s="133">
        <v>20</v>
      </c>
      <c r="H8" s="133">
        <v>1</v>
      </c>
      <c r="I8" s="133">
        <v>0</v>
      </c>
      <c r="J8" s="133"/>
      <c r="K8" s="133">
        <f>SUM(B8:J8)</f>
        <v>147</v>
      </c>
    </row>
    <row r="9" spans="1:11" s="131" customFormat="1" ht="12.75">
      <c r="A9" s="132" t="s">
        <v>187</v>
      </c>
      <c r="B9" s="133">
        <v>0</v>
      </c>
      <c r="C9" s="133">
        <v>6</v>
      </c>
      <c r="D9" s="133">
        <v>16</v>
      </c>
      <c r="E9" s="133">
        <v>68</v>
      </c>
      <c r="F9" s="133">
        <v>83</v>
      </c>
      <c r="G9" s="133">
        <v>24</v>
      </c>
      <c r="H9" s="133">
        <v>2</v>
      </c>
      <c r="I9" s="133">
        <v>0</v>
      </c>
      <c r="J9" s="133"/>
      <c r="K9" s="133">
        <f>SUM(B9:J9)</f>
        <v>199</v>
      </c>
    </row>
    <row r="10" spans="1:11" s="125" customFormat="1" ht="18" customHeight="1">
      <c r="A10" s="137" t="s">
        <v>10</v>
      </c>
      <c r="B10" s="138">
        <f aca="true" t="shared" si="0" ref="B10:K10">SUM(B6:B9)</f>
        <v>6</v>
      </c>
      <c r="C10" s="138">
        <f t="shared" si="0"/>
        <v>43</v>
      </c>
      <c r="D10" s="138">
        <f t="shared" si="0"/>
        <v>145</v>
      </c>
      <c r="E10" s="138">
        <f t="shared" si="0"/>
        <v>271</v>
      </c>
      <c r="F10" s="138">
        <f t="shared" si="0"/>
        <v>218</v>
      </c>
      <c r="G10" s="138">
        <f t="shared" si="0"/>
        <v>87</v>
      </c>
      <c r="H10" s="138">
        <f t="shared" si="0"/>
        <v>5</v>
      </c>
      <c r="I10" s="138">
        <f t="shared" si="0"/>
        <v>1</v>
      </c>
      <c r="J10" s="138"/>
      <c r="K10" s="139">
        <f t="shared" si="0"/>
        <v>776</v>
      </c>
    </row>
    <row r="11" spans="1:11" s="140" customFormat="1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s="140" customFormat="1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s="140" customFormat="1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s="140" customFormat="1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s="140" customFormat="1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s="140" customFormat="1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s="140" customFormat="1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s="140" customFormat="1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s="140" customFormat="1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s="140" customFormat="1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s="140" customFormat="1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140" customFormat="1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s="140" customFormat="1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140" customFormat="1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140" customFormat="1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140" customFormat="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s="140" customFormat="1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140" customFormat="1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s="140" customFormat="1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s="140" customFormat="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s="140" customFormat="1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s="140" customFormat="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s="140" customFormat="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</sheetData>
  <mergeCells count="2">
    <mergeCell ref="A4:A5"/>
    <mergeCell ref="A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selection activeCell="K32" sqref="K32"/>
    </sheetView>
  </sheetViews>
  <sheetFormatPr defaultColWidth="9.00390625" defaultRowHeight="15.75"/>
  <cols>
    <col min="1" max="1" width="21.625" style="264" customWidth="1"/>
    <col min="2" max="3" width="5.25390625" style="264" customWidth="1"/>
    <col min="4" max="4" width="5.875" style="264" customWidth="1"/>
    <col min="5" max="5" width="5.875" style="264" bestFit="1" customWidth="1"/>
    <col min="6" max="8" width="5.25390625" style="264" customWidth="1"/>
    <col min="9" max="9" width="9.00390625" style="264" customWidth="1"/>
    <col min="10" max="10" width="9.75390625" style="264" customWidth="1"/>
    <col min="11" max="16384" width="8.25390625" style="264" customWidth="1"/>
  </cols>
  <sheetData>
    <row r="1" s="54" customFormat="1" ht="81.75" customHeight="1"/>
    <row r="2" s="54" customFormat="1" ht="12.75"/>
    <row r="3" spans="1:10" ht="30" customHeight="1">
      <c r="A3" s="376" t="s">
        <v>419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s="267" customFormat="1" ht="17.25" customHeight="1">
      <c r="A4" s="337" t="s">
        <v>108</v>
      </c>
      <c r="B4" s="265" t="s">
        <v>105</v>
      </c>
      <c r="C4" s="265"/>
      <c r="D4" s="265"/>
      <c r="E4" s="265"/>
      <c r="F4" s="265"/>
      <c r="G4" s="265"/>
      <c r="H4" s="265"/>
      <c r="I4" s="266" t="s">
        <v>32</v>
      </c>
      <c r="J4" s="266" t="s">
        <v>109</v>
      </c>
    </row>
    <row r="5" spans="1:10" s="267" customFormat="1" ht="23.25" customHeight="1">
      <c r="A5" s="338"/>
      <c r="B5" s="318" t="s">
        <v>97</v>
      </c>
      <c r="C5" s="318" t="s">
        <v>98</v>
      </c>
      <c r="D5" s="318" t="s">
        <v>99</v>
      </c>
      <c r="E5" s="318" t="s">
        <v>100</v>
      </c>
      <c r="F5" s="318" t="s">
        <v>101</v>
      </c>
      <c r="G5" s="318" t="s">
        <v>102</v>
      </c>
      <c r="H5" s="318" t="s">
        <v>103</v>
      </c>
      <c r="I5" s="51" t="s">
        <v>110</v>
      </c>
      <c r="J5" s="51" t="s">
        <v>111</v>
      </c>
    </row>
    <row r="6" spans="1:10" s="271" customFormat="1" ht="18" customHeight="1">
      <c r="A6" s="268" t="s">
        <v>184</v>
      </c>
      <c r="B6" s="273">
        <v>5.5762081784386615</v>
      </c>
      <c r="C6" s="273">
        <v>21.206096752816435</v>
      </c>
      <c r="D6" s="273">
        <v>60.21717670286279</v>
      </c>
      <c r="E6" s="273">
        <v>76.62835249042145</v>
      </c>
      <c r="F6" s="273">
        <v>53.3462657613967</v>
      </c>
      <c r="G6" s="273">
        <v>14.592933947772657</v>
      </c>
      <c r="H6" s="273">
        <v>0.7415647015202076</v>
      </c>
      <c r="I6" s="269">
        <v>33.423410610155024</v>
      </c>
      <c r="J6" s="270">
        <v>1.1660524101161251</v>
      </c>
    </row>
    <row r="7" spans="1:10" s="271" customFormat="1" ht="13.5" customHeight="1">
      <c r="A7" s="272" t="s">
        <v>185</v>
      </c>
      <c r="B7" s="273">
        <v>0</v>
      </c>
      <c r="C7" s="273">
        <v>13.910355486862443</v>
      </c>
      <c r="D7" s="273">
        <v>56.02605863192182</v>
      </c>
      <c r="E7" s="273">
        <v>77.80082987551867</v>
      </c>
      <c r="F7" s="273">
        <v>37.99185888738128</v>
      </c>
      <c r="G7" s="273">
        <v>15.414258188824663</v>
      </c>
      <c r="H7" s="273">
        <v>0.6045949214026601</v>
      </c>
      <c r="I7" s="274">
        <v>26.246364066833525</v>
      </c>
      <c r="J7" s="275">
        <v>1.0204323874433037</v>
      </c>
    </row>
    <row r="8" spans="1:10" s="271" customFormat="1" ht="12.75">
      <c r="A8" s="272" t="s">
        <v>186</v>
      </c>
      <c r="B8" s="273">
        <v>6.825938566552901</v>
      </c>
      <c r="C8" s="273">
        <v>28.004667444574096</v>
      </c>
      <c r="D8" s="273">
        <v>59.45303210463734</v>
      </c>
      <c r="E8" s="273">
        <v>95.61752988047809</v>
      </c>
      <c r="F8" s="273">
        <v>52.26960110041266</v>
      </c>
      <c r="G8" s="273">
        <v>21.73913043478261</v>
      </c>
      <c r="H8" s="273">
        <v>0.9328358208955224</v>
      </c>
      <c r="I8" s="274">
        <v>32.59784898547511</v>
      </c>
      <c r="J8" s="275">
        <v>1.3294625516405085</v>
      </c>
    </row>
    <row r="9" spans="1:10" s="271" customFormat="1" ht="12.75">
      <c r="A9" s="272" t="s">
        <v>187</v>
      </c>
      <c r="B9" s="273">
        <v>0</v>
      </c>
      <c r="C9" s="273">
        <v>9.195402298850574</v>
      </c>
      <c r="D9" s="273">
        <v>23.89843166542196</v>
      </c>
      <c r="E9" s="273">
        <v>89.53258722843977</v>
      </c>
      <c r="F9" s="273">
        <v>85.8768753233316</v>
      </c>
      <c r="G9" s="273">
        <v>17.524644030668128</v>
      </c>
      <c r="H9" s="273">
        <v>1.2445550715619167</v>
      </c>
      <c r="I9" s="274">
        <v>29.9338146811071</v>
      </c>
      <c r="J9" s="275">
        <v>1.1584603263249074</v>
      </c>
    </row>
    <row r="10" spans="1:10" s="267" customFormat="1" ht="18" customHeight="1">
      <c r="A10" s="276" t="s">
        <v>10</v>
      </c>
      <c r="B10" s="277">
        <v>2.6115342763873772</v>
      </c>
      <c r="C10" s="277">
        <v>17.32124874118832</v>
      </c>
      <c r="D10" s="277">
        <v>50.51384776171398</v>
      </c>
      <c r="E10" s="277">
        <v>82.88729163480654</v>
      </c>
      <c r="F10" s="277">
        <v>56.91906005221932</v>
      </c>
      <c r="G10" s="277">
        <v>16.898125667670197</v>
      </c>
      <c r="H10" s="277">
        <v>0.8800492827598346</v>
      </c>
      <c r="I10" s="278">
        <v>30.297107114933542</v>
      </c>
      <c r="J10" s="279">
        <v>1.1501765314953838</v>
      </c>
    </row>
    <row r="11" spans="1:10" s="281" customFormat="1" ht="12.75">
      <c r="A11" s="264"/>
      <c r="B11" s="264"/>
      <c r="C11" s="264"/>
      <c r="D11" s="264"/>
      <c r="E11" s="264"/>
      <c r="F11" s="264"/>
      <c r="G11" s="264"/>
      <c r="H11" s="264"/>
      <c r="I11" s="264"/>
      <c r="J11" s="280"/>
    </row>
    <row r="12" spans="1:9" s="281" customFormat="1" ht="12.75">
      <c r="A12" s="264"/>
      <c r="B12" s="264"/>
      <c r="C12" s="264"/>
      <c r="D12" s="264"/>
      <c r="E12" s="264"/>
      <c r="F12" s="264"/>
      <c r="G12" s="264"/>
      <c r="H12" s="264"/>
      <c r="I12" s="264"/>
    </row>
    <row r="13" spans="1:9" s="281" customFormat="1" ht="12.75">
      <c r="A13" s="264"/>
      <c r="B13" s="264"/>
      <c r="C13" s="264"/>
      <c r="D13" s="264"/>
      <c r="E13" s="264"/>
      <c r="F13" s="264"/>
      <c r="G13" s="264"/>
      <c r="H13" s="264"/>
      <c r="I13" s="264"/>
    </row>
    <row r="14" spans="1:9" s="281" customFormat="1" ht="12.75">
      <c r="A14" s="264"/>
      <c r="B14" s="264"/>
      <c r="C14" s="264"/>
      <c r="D14" s="264"/>
      <c r="E14" s="264"/>
      <c r="F14" s="264"/>
      <c r="G14" s="264"/>
      <c r="H14" s="264"/>
      <c r="I14" s="264"/>
    </row>
    <row r="15" spans="1:9" s="281" customFormat="1" ht="12.75">
      <c r="A15" s="264"/>
      <c r="B15" s="264"/>
      <c r="C15" s="264"/>
      <c r="D15" s="264"/>
      <c r="E15" s="264"/>
      <c r="F15" s="264"/>
      <c r="G15" s="264"/>
      <c r="H15" s="264"/>
      <c r="I15" s="264"/>
    </row>
    <row r="16" spans="1:9" s="281" customFormat="1" ht="12.75">
      <c r="A16" s="264"/>
      <c r="B16" s="264"/>
      <c r="C16" s="264"/>
      <c r="D16" s="264"/>
      <c r="E16" s="264"/>
      <c r="F16" s="264"/>
      <c r="G16" s="264"/>
      <c r="H16" s="264"/>
      <c r="I16" s="264"/>
    </row>
    <row r="17" spans="1:9" s="281" customFormat="1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s="281" customFormat="1" ht="12.75">
      <c r="A18" s="264"/>
      <c r="B18" s="264"/>
      <c r="C18" s="264"/>
      <c r="D18" s="264"/>
      <c r="E18" s="264"/>
      <c r="F18" s="264"/>
      <c r="G18" s="264"/>
      <c r="H18" s="264"/>
      <c r="I18" s="264"/>
    </row>
    <row r="19" spans="1:9" s="281" customFormat="1" ht="12.75">
      <c r="A19" s="264"/>
      <c r="B19" s="264"/>
      <c r="C19" s="264"/>
      <c r="D19" s="264"/>
      <c r="E19" s="264"/>
      <c r="F19" s="264"/>
      <c r="G19" s="264"/>
      <c r="H19" s="264"/>
      <c r="I19" s="264"/>
    </row>
    <row r="20" spans="1:9" s="281" customFormat="1" ht="12.75">
      <c r="A20" s="264"/>
      <c r="B20" s="264"/>
      <c r="C20" s="264"/>
      <c r="D20" s="264"/>
      <c r="E20" s="264"/>
      <c r="F20" s="264"/>
      <c r="G20" s="264"/>
      <c r="H20" s="264"/>
      <c r="I20" s="264"/>
    </row>
    <row r="21" spans="1:9" s="281" customFormat="1" ht="12.75">
      <c r="A21" s="264"/>
      <c r="B21" s="264"/>
      <c r="C21" s="264"/>
      <c r="D21" s="264"/>
      <c r="E21" s="264"/>
      <c r="F21" s="264"/>
      <c r="G21" s="264"/>
      <c r="H21" s="264"/>
      <c r="I21" s="264"/>
    </row>
    <row r="22" spans="1:9" s="281" customFormat="1" ht="12.75">
      <c r="A22" s="264"/>
      <c r="B22" s="264"/>
      <c r="C22" s="264"/>
      <c r="D22" s="264"/>
      <c r="E22" s="264"/>
      <c r="F22" s="264"/>
      <c r="G22" s="264"/>
      <c r="H22" s="264"/>
      <c r="I22" s="264"/>
    </row>
    <row r="23" spans="1:9" s="281" customFormat="1" ht="12.75">
      <c r="A23" s="264"/>
      <c r="B23" s="264"/>
      <c r="C23" s="264"/>
      <c r="D23" s="264"/>
      <c r="E23" s="264"/>
      <c r="F23" s="264"/>
      <c r="G23" s="264"/>
      <c r="H23" s="264"/>
      <c r="I23" s="264"/>
    </row>
    <row r="24" spans="1:9" s="281" customFormat="1" ht="12.75">
      <c r="A24" s="264"/>
      <c r="B24" s="264"/>
      <c r="C24" s="264"/>
      <c r="D24" s="264"/>
      <c r="E24" s="264"/>
      <c r="F24" s="264"/>
      <c r="G24" s="264"/>
      <c r="H24" s="264"/>
      <c r="I24" s="264"/>
    </row>
    <row r="25" spans="1:9" s="281" customFormat="1" ht="12.75">
      <c r="A25" s="264"/>
      <c r="B25" s="264"/>
      <c r="C25" s="264"/>
      <c r="D25" s="264"/>
      <c r="E25" s="264"/>
      <c r="F25" s="264"/>
      <c r="G25" s="264"/>
      <c r="H25" s="264"/>
      <c r="I25" s="264"/>
    </row>
    <row r="26" spans="1:9" s="281" customFormat="1" ht="12.75">
      <c r="A26" s="264"/>
      <c r="B26" s="264"/>
      <c r="C26" s="264"/>
      <c r="D26" s="264"/>
      <c r="E26" s="264"/>
      <c r="F26" s="264"/>
      <c r="G26" s="264"/>
      <c r="H26" s="264"/>
      <c r="I26" s="264"/>
    </row>
    <row r="27" spans="1:9" s="281" customFormat="1" ht="12.75">
      <c r="A27" s="264"/>
      <c r="B27" s="264"/>
      <c r="C27" s="264"/>
      <c r="D27" s="264"/>
      <c r="E27" s="264"/>
      <c r="F27" s="264"/>
      <c r="G27" s="264"/>
      <c r="H27" s="264"/>
      <c r="I27" s="264"/>
    </row>
    <row r="28" spans="1:9" s="281" customFormat="1" ht="12.75">
      <c r="A28" s="264"/>
      <c r="B28" s="264"/>
      <c r="C28" s="264"/>
      <c r="D28" s="264"/>
      <c r="E28" s="264"/>
      <c r="F28" s="264"/>
      <c r="G28" s="264"/>
      <c r="H28" s="264"/>
      <c r="I28" s="264"/>
    </row>
    <row r="29" spans="1:9" s="281" customFormat="1" ht="12.75">
      <c r="A29" s="264"/>
      <c r="B29" s="264"/>
      <c r="C29" s="264"/>
      <c r="D29" s="264"/>
      <c r="E29" s="264"/>
      <c r="F29" s="264"/>
      <c r="G29" s="264"/>
      <c r="H29" s="264"/>
      <c r="I29" s="264"/>
    </row>
    <row r="30" spans="1:9" s="281" customFormat="1" ht="12.75">
      <c r="A30" s="264"/>
      <c r="B30" s="264"/>
      <c r="C30" s="264"/>
      <c r="D30" s="264"/>
      <c r="E30" s="264"/>
      <c r="F30" s="264"/>
      <c r="G30" s="264"/>
      <c r="H30" s="264"/>
      <c r="I30" s="264"/>
    </row>
  </sheetData>
  <mergeCells count="2">
    <mergeCell ref="A4:A5"/>
    <mergeCell ref="A3:J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8"/>
  <sheetViews>
    <sheetView workbookViewId="0" topLeftCell="A1">
      <selection activeCell="E29" sqref="E29"/>
    </sheetView>
  </sheetViews>
  <sheetFormatPr defaultColWidth="9.00390625" defaultRowHeight="15.75"/>
  <cols>
    <col min="1" max="1" width="8.00390625" style="54" customWidth="1"/>
    <col min="2" max="2" width="15.375" style="54" customWidth="1"/>
    <col min="3" max="3" width="18.75390625" style="54" customWidth="1"/>
    <col min="4" max="4" width="17.00390625" style="54" customWidth="1"/>
    <col min="5" max="5" width="10.00390625" style="54" bestFit="1" customWidth="1"/>
    <col min="6" max="6" width="8.625" style="54" customWidth="1"/>
    <col min="7" max="16384" width="8.25390625" style="54" customWidth="1"/>
  </cols>
  <sheetData>
    <row r="1" ht="81.75" customHeight="1"/>
    <row r="2" ht="12.75"/>
    <row r="3" spans="1:6" ht="30" customHeight="1">
      <c r="A3" s="344" t="s">
        <v>420</v>
      </c>
      <c r="B3" s="344"/>
      <c r="C3" s="344"/>
      <c r="D3" s="344"/>
      <c r="E3" s="344"/>
      <c r="F3" s="335"/>
    </row>
    <row r="4" spans="1:6" s="125" customFormat="1" ht="17.25" customHeight="1">
      <c r="A4" s="342" t="s">
        <v>105</v>
      </c>
      <c r="B4" s="122" t="s">
        <v>112</v>
      </c>
      <c r="C4" s="123"/>
      <c r="D4" s="123"/>
      <c r="E4" s="123"/>
      <c r="F4" s="124" t="s">
        <v>13</v>
      </c>
    </row>
    <row r="5" spans="1:6" s="125" customFormat="1" ht="45" customHeight="1">
      <c r="A5" s="343"/>
      <c r="B5" s="143" t="s">
        <v>360</v>
      </c>
      <c r="C5" s="143" t="s">
        <v>362</v>
      </c>
      <c r="D5" s="143" t="s">
        <v>361</v>
      </c>
      <c r="E5" s="143" t="s">
        <v>363</v>
      </c>
      <c r="F5" s="127"/>
    </row>
    <row r="6" spans="1:7" s="131" customFormat="1" ht="15" customHeight="1">
      <c r="A6" s="128" t="s">
        <v>97</v>
      </c>
      <c r="B6" s="258">
        <v>1</v>
      </c>
      <c r="C6" s="258">
        <v>2</v>
      </c>
      <c r="D6" s="258">
        <v>3</v>
      </c>
      <c r="E6" s="129"/>
      <c r="F6" s="144">
        <f aca="true" t="shared" si="0" ref="F6:F12">SUM(B6:E6)</f>
        <v>6</v>
      </c>
      <c r="G6" s="20"/>
    </row>
    <row r="7" spans="1:7" s="131" customFormat="1" ht="12.75">
      <c r="A7" s="132" t="s">
        <v>98</v>
      </c>
      <c r="B7" s="259">
        <v>20</v>
      </c>
      <c r="C7" s="259">
        <v>19</v>
      </c>
      <c r="D7" s="259">
        <v>4</v>
      </c>
      <c r="E7" s="133"/>
      <c r="F7" s="145">
        <f t="shared" si="0"/>
        <v>43</v>
      </c>
      <c r="G7" s="20"/>
    </row>
    <row r="8" spans="1:8" s="131" customFormat="1" ht="12.75">
      <c r="A8" s="132" t="s">
        <v>99</v>
      </c>
      <c r="B8" s="259">
        <v>79</v>
      </c>
      <c r="C8" s="259">
        <v>66</v>
      </c>
      <c r="D8" s="259">
        <v>0</v>
      </c>
      <c r="E8" s="133"/>
      <c r="F8" s="145">
        <f t="shared" si="0"/>
        <v>145</v>
      </c>
      <c r="G8" s="134"/>
      <c r="H8" s="135"/>
    </row>
    <row r="9" spans="1:8" s="131" customFormat="1" ht="12.75">
      <c r="A9" s="132" t="s">
        <v>100</v>
      </c>
      <c r="B9" s="259">
        <v>155</v>
      </c>
      <c r="C9" s="259">
        <v>113</v>
      </c>
      <c r="D9" s="259">
        <v>3</v>
      </c>
      <c r="E9" s="133"/>
      <c r="F9" s="145">
        <f t="shared" si="0"/>
        <v>271</v>
      </c>
      <c r="G9" s="20"/>
      <c r="H9" s="135"/>
    </row>
    <row r="10" spans="1:8" s="131" customFormat="1" ht="12.75">
      <c r="A10" s="132" t="s">
        <v>101</v>
      </c>
      <c r="B10" s="259">
        <v>117</v>
      </c>
      <c r="C10" s="259">
        <v>101</v>
      </c>
      <c r="D10" s="259">
        <v>0</v>
      </c>
      <c r="E10" s="133"/>
      <c r="F10" s="145">
        <f t="shared" si="0"/>
        <v>218</v>
      </c>
      <c r="G10" s="136"/>
      <c r="H10" s="135"/>
    </row>
    <row r="11" spans="1:7" s="131" customFormat="1" ht="12.75">
      <c r="A11" s="132" t="s">
        <v>102</v>
      </c>
      <c r="B11" s="259">
        <v>34</v>
      </c>
      <c r="C11" s="259">
        <v>50</v>
      </c>
      <c r="D11" s="259">
        <v>3</v>
      </c>
      <c r="E11" s="133"/>
      <c r="F11" s="145">
        <f t="shared" si="0"/>
        <v>87</v>
      </c>
      <c r="G11" s="20"/>
    </row>
    <row r="12" spans="1:7" s="131" customFormat="1" ht="12.75">
      <c r="A12" s="132" t="s">
        <v>103</v>
      </c>
      <c r="B12" s="259">
        <v>1</v>
      </c>
      <c r="C12" s="259">
        <v>4</v>
      </c>
      <c r="D12" s="259">
        <v>0</v>
      </c>
      <c r="E12" s="133"/>
      <c r="F12" s="145">
        <f t="shared" si="0"/>
        <v>5</v>
      </c>
      <c r="G12" s="20"/>
    </row>
    <row r="13" spans="1:7" s="131" customFormat="1" ht="12.75">
      <c r="A13" s="132" t="s">
        <v>107</v>
      </c>
      <c r="B13" s="259">
        <v>1</v>
      </c>
      <c r="C13" s="259">
        <v>0</v>
      </c>
      <c r="D13" s="259">
        <v>0</v>
      </c>
      <c r="E13" s="133"/>
      <c r="F13" s="145">
        <f>SUM(B13:E13)</f>
        <v>1</v>
      </c>
      <c r="G13" s="20"/>
    </row>
    <row r="14" spans="1:7" s="131" customFormat="1" ht="12.75">
      <c r="A14" s="132"/>
      <c r="B14" s="259"/>
      <c r="C14" s="259"/>
      <c r="D14" s="133"/>
      <c r="E14" s="305">
        <v>2</v>
      </c>
      <c r="F14" s="145">
        <f>SUM(B14:E14)</f>
        <v>2</v>
      </c>
      <c r="G14" s="20"/>
    </row>
    <row r="15" spans="1:6" s="125" customFormat="1" ht="15" customHeight="1">
      <c r="A15" s="137" t="s">
        <v>10</v>
      </c>
      <c r="B15" s="260">
        <f>SUM(B6:B14)</f>
        <v>408</v>
      </c>
      <c r="C15" s="260">
        <f>SUM(C6:C14)</f>
        <v>355</v>
      </c>
      <c r="D15" s="260">
        <f>SUM(D6:D14)</f>
        <v>13</v>
      </c>
      <c r="E15" s="306">
        <f>SUM(E6:E14)</f>
        <v>2</v>
      </c>
      <c r="F15" s="146">
        <f>SUM(F6:F14)</f>
        <v>778</v>
      </c>
    </row>
    <row r="16" spans="1:6" s="140" customFormat="1" ht="6" customHeight="1">
      <c r="A16" s="187"/>
      <c r="B16" s="54"/>
      <c r="C16" s="258"/>
      <c r="D16" s="54"/>
      <c r="E16" s="258"/>
      <c r="F16" s="54"/>
    </row>
    <row r="17" spans="1:6" s="140" customFormat="1" ht="12.75">
      <c r="A17" s="257"/>
      <c r="B17" s="54"/>
      <c r="C17" s="54"/>
      <c r="D17" s="54"/>
      <c r="E17" s="54"/>
      <c r="F17" s="54"/>
    </row>
    <row r="18" spans="1:6" s="140" customFormat="1" ht="12.75">
      <c r="A18" s="54"/>
      <c r="B18" s="54"/>
      <c r="C18" s="54"/>
      <c r="D18" s="54"/>
      <c r="E18" s="54"/>
      <c r="F18" s="54"/>
    </row>
    <row r="19" spans="1:6" s="140" customFormat="1" ht="12.75">
      <c r="A19" s="54"/>
      <c r="B19" s="54"/>
      <c r="C19" s="54"/>
      <c r="D19" s="54"/>
      <c r="E19" s="54"/>
      <c r="F19" s="54"/>
    </row>
    <row r="20" spans="1:6" s="140" customFormat="1" ht="12.75">
      <c r="A20" s="54"/>
      <c r="B20" s="54"/>
      <c r="C20" s="54"/>
      <c r="D20" s="54"/>
      <c r="E20" s="54"/>
      <c r="F20" s="54"/>
    </row>
    <row r="21" spans="1:6" s="140" customFormat="1" ht="12.75">
      <c r="A21" s="54"/>
      <c r="B21" s="54"/>
      <c r="C21" s="54"/>
      <c r="D21" s="54"/>
      <c r="E21" s="54"/>
      <c r="F21" s="54"/>
    </row>
    <row r="22" spans="1:6" s="140" customFormat="1" ht="12.75">
      <c r="A22" s="54"/>
      <c r="B22" s="54"/>
      <c r="C22" s="54"/>
      <c r="D22" s="54"/>
      <c r="E22" s="54"/>
      <c r="F22" s="54"/>
    </row>
    <row r="23" spans="1:6" s="140" customFormat="1" ht="12.75">
      <c r="A23" s="54"/>
      <c r="B23" s="54"/>
      <c r="C23" s="54"/>
      <c r="D23" s="54"/>
      <c r="E23" s="54"/>
      <c r="F23" s="54"/>
    </row>
    <row r="24" spans="1:6" s="140" customFormat="1" ht="12.75">
      <c r="A24" s="54"/>
      <c r="B24" s="54"/>
      <c r="C24" s="54"/>
      <c r="D24" s="54"/>
      <c r="E24" s="54"/>
      <c r="F24" s="54"/>
    </row>
    <row r="25" spans="1:6" s="140" customFormat="1" ht="12.75">
      <c r="A25" s="54"/>
      <c r="B25" s="54"/>
      <c r="C25" s="54"/>
      <c r="D25" s="54"/>
      <c r="E25" s="54"/>
      <c r="F25" s="54"/>
    </row>
    <row r="26" spans="1:6" s="140" customFormat="1" ht="12.75">
      <c r="A26" s="54"/>
      <c r="B26" s="54"/>
      <c r="C26" s="54"/>
      <c r="D26" s="54"/>
      <c r="E26" s="54"/>
      <c r="F26" s="54"/>
    </row>
    <row r="27" spans="1:6" s="140" customFormat="1" ht="12.75">
      <c r="A27" s="54"/>
      <c r="B27" s="54"/>
      <c r="C27" s="54"/>
      <c r="D27" s="54"/>
      <c r="E27" s="54"/>
      <c r="F27" s="54"/>
    </row>
    <row r="28" spans="1:6" s="140" customFormat="1" ht="12.75">
      <c r="A28" s="54"/>
      <c r="B28" s="54"/>
      <c r="C28" s="54"/>
      <c r="D28" s="54"/>
      <c r="E28" s="54"/>
      <c r="F28" s="54"/>
    </row>
    <row r="29" spans="1:6" s="140" customFormat="1" ht="12.75">
      <c r="A29" s="54"/>
      <c r="B29" s="54"/>
      <c r="C29" s="54"/>
      <c r="D29" s="54"/>
      <c r="E29" s="54"/>
      <c r="F29" s="54"/>
    </row>
    <row r="30" spans="1:6" s="140" customFormat="1" ht="12.75">
      <c r="A30" s="54"/>
      <c r="B30" s="54"/>
      <c r="C30" s="54"/>
      <c r="D30" s="54"/>
      <c r="E30" s="54"/>
      <c r="F30" s="54"/>
    </row>
    <row r="31" spans="1:6" s="140" customFormat="1" ht="12.75">
      <c r="A31" s="54"/>
      <c r="B31" s="54"/>
      <c r="C31" s="54"/>
      <c r="D31" s="54"/>
      <c r="E31" s="54"/>
      <c r="F31" s="54"/>
    </row>
    <row r="32" spans="1:6" s="140" customFormat="1" ht="12.75">
      <c r="A32" s="54"/>
      <c r="B32" s="54"/>
      <c r="C32" s="54"/>
      <c r="D32" s="54"/>
      <c r="E32" s="54"/>
      <c r="F32" s="54"/>
    </row>
    <row r="33" spans="1:6" s="140" customFormat="1" ht="12.75">
      <c r="A33" s="54"/>
      <c r="B33" s="54"/>
      <c r="C33" s="54"/>
      <c r="D33" s="54"/>
      <c r="E33" s="54"/>
      <c r="F33" s="54"/>
    </row>
    <row r="34" spans="1:6" s="140" customFormat="1" ht="12.75">
      <c r="A34" s="54"/>
      <c r="B34" s="54"/>
      <c r="C34" s="54"/>
      <c r="D34" s="54"/>
      <c r="E34" s="54"/>
      <c r="F34" s="54"/>
    </row>
    <row r="35" spans="1:6" s="140" customFormat="1" ht="12.75">
      <c r="A35" s="54"/>
      <c r="B35" s="54"/>
      <c r="C35" s="54"/>
      <c r="D35" s="54"/>
      <c r="E35" s="54"/>
      <c r="F35" s="54"/>
    </row>
    <row r="36" spans="1:6" s="140" customFormat="1" ht="12.75">
      <c r="A36" s="54"/>
      <c r="B36" s="54"/>
      <c r="C36" s="54"/>
      <c r="D36" s="54"/>
      <c r="E36" s="54"/>
      <c r="F36" s="54"/>
    </row>
    <row r="37" spans="1:6" s="140" customFormat="1" ht="12.75">
      <c r="A37" s="54"/>
      <c r="B37" s="54"/>
      <c r="C37" s="54"/>
      <c r="D37" s="54"/>
      <c r="E37" s="54"/>
      <c r="F37" s="54"/>
    </row>
    <row r="38" spans="1:6" s="140" customFormat="1" ht="12.75">
      <c r="A38" s="54"/>
      <c r="B38" s="54"/>
      <c r="C38" s="54"/>
      <c r="D38" s="54"/>
      <c r="E38" s="54"/>
      <c r="F38" s="54"/>
    </row>
  </sheetData>
  <mergeCells count="2">
    <mergeCell ref="A4:A5"/>
    <mergeCell ref="A3:F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G28" sqref="G28"/>
    </sheetView>
  </sheetViews>
  <sheetFormatPr defaultColWidth="9.00390625" defaultRowHeight="15.75"/>
  <cols>
    <col min="1" max="1" width="20.75390625" style="20" customWidth="1"/>
    <col min="2" max="5" width="11.50390625" style="20" customWidth="1"/>
    <col min="6" max="16384" width="9.00390625" style="20" customWidth="1"/>
  </cols>
  <sheetData>
    <row r="1" s="54" customFormat="1" ht="81.75" customHeight="1"/>
    <row r="2" s="54" customFormat="1" ht="12.75"/>
    <row r="3" spans="1:5" ht="40.5" customHeight="1">
      <c r="A3" s="335" t="s">
        <v>421</v>
      </c>
      <c r="B3" s="335"/>
      <c r="C3" s="335"/>
      <c r="D3" s="335"/>
      <c r="E3" s="335"/>
    </row>
    <row r="4" spans="1:5" s="28" customFormat="1" ht="20.25" customHeight="1">
      <c r="A4" s="377" t="s">
        <v>113</v>
      </c>
      <c r="B4" s="379" t="s">
        <v>114</v>
      </c>
      <c r="C4" s="379"/>
      <c r="D4" s="379"/>
      <c r="E4" s="379"/>
    </row>
    <row r="5" spans="1:5" s="28" customFormat="1" ht="10.5">
      <c r="A5" s="378" t="s">
        <v>115</v>
      </c>
      <c r="B5" s="147" t="s">
        <v>116</v>
      </c>
      <c r="C5" s="148" t="s">
        <v>117</v>
      </c>
      <c r="D5" s="148" t="s">
        <v>233</v>
      </c>
      <c r="E5" s="148" t="s">
        <v>10</v>
      </c>
    </row>
    <row r="6" spans="1:5" ht="21.75" customHeight="1">
      <c r="A6" s="149" t="s">
        <v>231</v>
      </c>
      <c r="B6" s="149">
        <v>523</v>
      </c>
      <c r="C6" s="133">
        <v>56</v>
      </c>
      <c r="D6" s="133">
        <v>0</v>
      </c>
      <c r="E6" s="149">
        <f>SUM(B6:D6)</f>
        <v>579</v>
      </c>
    </row>
    <row r="7" spans="1:5" ht="18" customHeight="1">
      <c r="A7" s="149" t="s">
        <v>232</v>
      </c>
      <c r="B7" s="149">
        <v>14</v>
      </c>
      <c r="C7" s="133">
        <v>170</v>
      </c>
      <c r="D7" s="133">
        <v>0</v>
      </c>
      <c r="E7" s="149">
        <f>SUM(B7:D7)</f>
        <v>184</v>
      </c>
    </row>
    <row r="8" spans="1:5" ht="18" customHeight="1">
      <c r="A8" s="149" t="s">
        <v>233</v>
      </c>
      <c r="B8" s="149">
        <v>6</v>
      </c>
      <c r="C8" s="133">
        <v>7</v>
      </c>
      <c r="D8" s="133">
        <v>2</v>
      </c>
      <c r="E8" s="149">
        <f>SUM(B8:D8)</f>
        <v>15</v>
      </c>
    </row>
    <row r="9" spans="1:5" s="28" customFormat="1" ht="17.25" customHeight="1">
      <c r="A9" s="18" t="s">
        <v>10</v>
      </c>
      <c r="B9" s="6">
        <f>SUM(B6:B8)</f>
        <v>543</v>
      </c>
      <c r="C9" s="6">
        <f>SUM(C6:C8)</f>
        <v>233</v>
      </c>
      <c r="D9" s="6">
        <f>SUM(D6:D8)</f>
        <v>2</v>
      </c>
      <c r="E9" s="6">
        <f>SUM(E6:E8)</f>
        <v>778</v>
      </c>
    </row>
    <row r="10" ht="3.75" customHeight="1"/>
    <row r="11" ht="12.75">
      <c r="A11" s="257"/>
    </row>
  </sheetData>
  <mergeCells count="3">
    <mergeCell ref="A4:A5"/>
    <mergeCell ref="A3:E3"/>
    <mergeCell ref="B4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F33"/>
  <sheetViews>
    <sheetView workbookViewId="0" topLeftCell="A1">
      <selection activeCell="I33" sqref="I33"/>
    </sheetView>
  </sheetViews>
  <sheetFormatPr defaultColWidth="9.00390625" defaultRowHeight="15.75"/>
  <cols>
    <col min="1" max="1" width="18.125" style="54" customWidth="1"/>
    <col min="2" max="2" width="5.625" style="54" customWidth="1"/>
    <col min="3" max="3" width="3.625" style="54" customWidth="1"/>
    <col min="4" max="4" width="18.125" style="54" customWidth="1"/>
    <col min="5" max="5" width="5.625" style="54" customWidth="1"/>
    <col min="6" max="16384" width="9.00390625" style="20" customWidth="1"/>
  </cols>
  <sheetData>
    <row r="1" s="54" customFormat="1" ht="81.75" customHeight="1"/>
    <row r="2" s="54" customFormat="1" ht="12.75"/>
    <row r="3" spans="1:6" s="150" customFormat="1" ht="30" customHeight="1">
      <c r="A3" s="225" t="s">
        <v>401</v>
      </c>
      <c r="B3" s="225"/>
      <c r="C3" s="225"/>
      <c r="D3" s="225"/>
      <c r="E3" s="225"/>
      <c r="F3" s="121"/>
    </row>
    <row r="4" spans="1:5" ht="27" customHeight="1">
      <c r="A4" s="151" t="s">
        <v>33</v>
      </c>
      <c r="B4" s="152" t="s">
        <v>118</v>
      </c>
      <c r="C4" s="151"/>
      <c r="D4" s="151" t="s">
        <v>21</v>
      </c>
      <c r="E4" s="152" t="s">
        <v>118</v>
      </c>
    </row>
    <row r="5" spans="1:5" ht="12.75">
      <c r="A5" s="3" t="s">
        <v>207</v>
      </c>
      <c r="B5" s="3">
        <v>20</v>
      </c>
      <c r="C5" s="3"/>
      <c r="D5" s="3" t="s">
        <v>221</v>
      </c>
      <c r="E5" s="3">
        <v>16</v>
      </c>
    </row>
    <row r="6" spans="1:5" ht="12.75">
      <c r="A6" s="20" t="s">
        <v>203</v>
      </c>
      <c r="B6" s="20">
        <v>16</v>
      </c>
      <c r="C6" s="20"/>
      <c r="D6" s="20" t="s">
        <v>217</v>
      </c>
      <c r="E6" s="20">
        <v>15</v>
      </c>
    </row>
    <row r="7" spans="1:5" ht="12.75">
      <c r="A7" s="20" t="s">
        <v>205</v>
      </c>
      <c r="B7" s="20">
        <v>14</v>
      </c>
      <c r="C7" s="20"/>
      <c r="D7" s="20" t="s">
        <v>222</v>
      </c>
      <c r="E7" s="20">
        <v>15</v>
      </c>
    </row>
    <row r="8" spans="1:5" ht="12.75">
      <c r="A8" s="20" t="s">
        <v>212</v>
      </c>
      <c r="B8" s="20">
        <v>14</v>
      </c>
      <c r="C8" s="20"/>
      <c r="D8" s="20" t="s">
        <v>216</v>
      </c>
      <c r="E8" s="20">
        <v>11</v>
      </c>
    </row>
    <row r="9" spans="1:5" ht="12.75">
      <c r="A9" s="20" t="s">
        <v>206</v>
      </c>
      <c r="B9" s="20">
        <v>13</v>
      </c>
      <c r="C9" s="20"/>
      <c r="D9" s="20" t="s">
        <v>219</v>
      </c>
      <c r="E9" s="20">
        <v>9</v>
      </c>
    </row>
    <row r="10" spans="1:5" ht="12.75">
      <c r="A10" s="20" t="s">
        <v>204</v>
      </c>
      <c r="B10" s="20">
        <v>11</v>
      </c>
      <c r="C10" s="20"/>
      <c r="D10" s="20" t="s">
        <v>223</v>
      </c>
      <c r="E10" s="20">
        <v>8</v>
      </c>
    </row>
    <row r="11" spans="1:5" ht="12.75">
      <c r="A11" s="20" t="s">
        <v>210</v>
      </c>
      <c r="B11" s="20">
        <v>10</v>
      </c>
      <c r="C11" s="20"/>
      <c r="D11" s="20" t="s">
        <v>410</v>
      </c>
      <c r="E11" s="20">
        <v>7</v>
      </c>
    </row>
    <row r="12" spans="1:5" ht="12.75">
      <c r="A12" s="20" t="s">
        <v>211</v>
      </c>
      <c r="B12" s="20">
        <v>9</v>
      </c>
      <c r="C12" s="20"/>
      <c r="D12" s="20" t="s">
        <v>225</v>
      </c>
      <c r="E12" s="20">
        <v>7</v>
      </c>
    </row>
    <row r="13" spans="1:5" ht="12.75">
      <c r="A13" s="20" t="s">
        <v>214</v>
      </c>
      <c r="B13" s="20">
        <v>9</v>
      </c>
      <c r="C13" s="20"/>
      <c r="D13" s="20" t="s">
        <v>359</v>
      </c>
      <c r="E13" s="20">
        <v>6</v>
      </c>
    </row>
    <row r="14" spans="1:5" ht="12.75">
      <c r="A14" s="20" t="s">
        <v>208</v>
      </c>
      <c r="B14" s="20">
        <v>8</v>
      </c>
      <c r="C14" s="20"/>
      <c r="D14" s="20" t="s">
        <v>411</v>
      </c>
      <c r="E14" s="20">
        <v>5</v>
      </c>
    </row>
    <row r="15" spans="1:5" ht="12.75">
      <c r="A15" s="20" t="s">
        <v>306</v>
      </c>
      <c r="B15" s="20">
        <v>8</v>
      </c>
      <c r="C15" s="20"/>
      <c r="D15" s="20" t="s">
        <v>356</v>
      </c>
      <c r="E15" s="20">
        <v>5</v>
      </c>
    </row>
    <row r="16" spans="1:5" ht="12.75">
      <c r="A16" s="20" t="s">
        <v>215</v>
      </c>
      <c r="B16" s="20">
        <v>7</v>
      </c>
      <c r="C16" s="20"/>
      <c r="D16" s="20" t="s">
        <v>227</v>
      </c>
      <c r="E16" s="20">
        <v>5</v>
      </c>
    </row>
    <row r="17" spans="1:5" ht="12.75">
      <c r="A17" s="20" t="s">
        <v>305</v>
      </c>
      <c r="B17" s="20">
        <v>6</v>
      </c>
      <c r="C17" s="20"/>
      <c r="D17" s="20" t="s">
        <v>218</v>
      </c>
      <c r="E17" s="20">
        <v>5</v>
      </c>
    </row>
    <row r="18" spans="1:5" ht="12.75">
      <c r="A18" s="20" t="s">
        <v>353</v>
      </c>
      <c r="B18" s="20">
        <v>6</v>
      </c>
      <c r="C18" s="20"/>
      <c r="D18" s="20" t="s">
        <v>311</v>
      </c>
      <c r="E18" s="20">
        <v>5</v>
      </c>
    </row>
    <row r="19" spans="1:5" ht="12.75">
      <c r="A19" s="20" t="s">
        <v>209</v>
      </c>
      <c r="B19" s="20">
        <v>6</v>
      </c>
      <c r="C19" s="20"/>
      <c r="D19" s="20" t="s">
        <v>412</v>
      </c>
      <c r="E19" s="20">
        <v>5</v>
      </c>
    </row>
    <row r="20" spans="1:5" ht="12.75">
      <c r="A20" s="20" t="s">
        <v>402</v>
      </c>
      <c r="B20" s="20">
        <v>5</v>
      </c>
      <c r="C20" s="20"/>
      <c r="D20" s="20" t="s">
        <v>344</v>
      </c>
      <c r="E20" s="20">
        <v>4</v>
      </c>
    </row>
    <row r="21" spans="1:5" ht="12.75">
      <c r="A21" s="20" t="s">
        <v>213</v>
      </c>
      <c r="B21" s="20">
        <v>5</v>
      </c>
      <c r="C21" s="20"/>
      <c r="D21" s="20" t="s">
        <v>357</v>
      </c>
      <c r="E21" s="20">
        <v>4</v>
      </c>
    </row>
    <row r="22" spans="1:5" ht="12.75">
      <c r="A22" s="20" t="s">
        <v>355</v>
      </c>
      <c r="B22" s="20">
        <v>5</v>
      </c>
      <c r="C22" s="20"/>
      <c r="D22" s="20" t="s">
        <v>413</v>
      </c>
      <c r="E22" s="20">
        <v>4</v>
      </c>
    </row>
    <row r="23" spans="1:5" ht="12.75">
      <c r="A23" s="20" t="s">
        <v>403</v>
      </c>
      <c r="B23" s="20">
        <v>5</v>
      </c>
      <c r="C23" s="20"/>
      <c r="D23" s="20" t="s">
        <v>414</v>
      </c>
      <c r="E23" s="20">
        <v>4</v>
      </c>
    </row>
    <row r="24" spans="1:5" ht="12.75">
      <c r="A24" s="20" t="s">
        <v>404</v>
      </c>
      <c r="B24" s="20">
        <v>4</v>
      </c>
      <c r="C24" s="20"/>
      <c r="D24" s="20" t="s">
        <v>415</v>
      </c>
      <c r="E24" s="20">
        <v>4</v>
      </c>
    </row>
    <row r="25" spans="1:5" ht="12.75">
      <c r="A25" s="20" t="s">
        <v>405</v>
      </c>
      <c r="B25" s="20">
        <v>4</v>
      </c>
      <c r="C25" s="20"/>
      <c r="D25" s="20" t="s">
        <v>345</v>
      </c>
      <c r="E25" s="20">
        <v>4</v>
      </c>
    </row>
    <row r="26" spans="1:5" ht="12.75">
      <c r="A26" s="54" t="s">
        <v>406</v>
      </c>
      <c r="B26" s="54">
        <v>4</v>
      </c>
      <c r="C26" s="20"/>
      <c r="D26" s="20" t="s">
        <v>416</v>
      </c>
      <c r="E26" s="20">
        <v>4</v>
      </c>
    </row>
    <row r="27" spans="1:5" ht="12.75">
      <c r="A27" s="20" t="s">
        <v>343</v>
      </c>
      <c r="B27" s="20">
        <v>4</v>
      </c>
      <c r="C27" s="20"/>
      <c r="D27" s="20" t="s">
        <v>417</v>
      </c>
      <c r="E27" s="20">
        <v>4</v>
      </c>
    </row>
    <row r="28" spans="1:5" ht="12.75">
      <c r="A28" s="20" t="s">
        <v>354</v>
      </c>
      <c r="B28" s="20">
        <v>4</v>
      </c>
      <c r="C28" s="20"/>
      <c r="D28" s="20" t="s">
        <v>358</v>
      </c>
      <c r="E28" s="20">
        <v>4</v>
      </c>
    </row>
    <row r="29" spans="1:5" ht="12.75">
      <c r="A29" s="20" t="s">
        <v>407</v>
      </c>
      <c r="B29" s="20">
        <v>4</v>
      </c>
      <c r="C29" s="20"/>
      <c r="D29" s="20" t="s">
        <v>220</v>
      </c>
      <c r="E29" s="20">
        <v>4</v>
      </c>
    </row>
    <row r="30" spans="1:5" ht="12.75">
      <c r="A30" s="20" t="s">
        <v>408</v>
      </c>
      <c r="B30" s="20">
        <v>4</v>
      </c>
      <c r="C30" s="20"/>
      <c r="D30" s="20" t="s">
        <v>312</v>
      </c>
      <c r="E30" s="20">
        <v>4</v>
      </c>
    </row>
    <row r="31" spans="1:5" ht="12.75">
      <c r="A31" s="20" t="s">
        <v>409</v>
      </c>
      <c r="B31" s="20">
        <v>4</v>
      </c>
      <c r="C31" s="20"/>
      <c r="D31" s="20" t="s">
        <v>226</v>
      </c>
      <c r="E31" s="20">
        <v>4</v>
      </c>
    </row>
    <row r="32" spans="1:5" ht="6" customHeight="1">
      <c r="A32" s="18"/>
      <c r="B32" s="18"/>
      <c r="C32" s="18"/>
      <c r="D32" s="18"/>
      <c r="E32" s="18"/>
    </row>
    <row r="33" spans="1:2" ht="12.75">
      <c r="A33" s="56"/>
      <c r="B33" s="5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I27" sqref="I27"/>
    </sheetView>
  </sheetViews>
  <sheetFormatPr defaultColWidth="9.00390625" defaultRowHeight="15.75"/>
  <cols>
    <col min="1" max="1" width="18.25390625" style="197" customWidth="1"/>
    <col min="2" max="4" width="8.875" style="197" customWidth="1"/>
    <col min="5" max="16384" width="8.00390625" style="197" customWidth="1"/>
  </cols>
  <sheetData>
    <row r="1" s="54" customFormat="1" ht="81.75" customHeight="1"/>
    <row r="2" s="54" customFormat="1" ht="12.75"/>
    <row r="3" spans="1:4" ht="38.25">
      <c r="A3" s="307" t="s">
        <v>388</v>
      </c>
      <c r="B3" s="284"/>
      <c r="C3" s="284"/>
      <c r="D3" s="284"/>
    </row>
    <row r="4" spans="1:4" ht="12.75">
      <c r="A4" s="198" t="s">
        <v>224</v>
      </c>
      <c r="B4" s="199" t="s">
        <v>188</v>
      </c>
      <c r="C4" s="199" t="s">
        <v>21</v>
      </c>
      <c r="D4" s="200" t="s">
        <v>10</v>
      </c>
    </row>
    <row r="5" spans="1:4" ht="14.25" customHeight="1">
      <c r="A5" s="201" t="s">
        <v>135</v>
      </c>
      <c r="B5" s="202">
        <v>108</v>
      </c>
      <c r="C5" s="202">
        <v>105</v>
      </c>
      <c r="D5" s="202">
        <v>213</v>
      </c>
    </row>
    <row r="6" spans="1:4" ht="14.25" customHeight="1">
      <c r="A6" s="201" t="s">
        <v>136</v>
      </c>
      <c r="B6" s="202">
        <v>74</v>
      </c>
      <c r="C6" s="202">
        <v>79</v>
      </c>
      <c r="D6" s="202">
        <v>153</v>
      </c>
    </row>
    <row r="7" spans="1:4" ht="14.25" customHeight="1">
      <c r="A7" s="201" t="s">
        <v>137</v>
      </c>
      <c r="B7" s="202">
        <v>69</v>
      </c>
      <c r="C7" s="202">
        <v>78</v>
      </c>
      <c r="D7" s="202">
        <v>147</v>
      </c>
    </row>
    <row r="8" spans="1:4" ht="14.25" customHeight="1">
      <c r="A8" s="201" t="s">
        <v>138</v>
      </c>
      <c r="B8" s="202">
        <v>79</v>
      </c>
      <c r="C8" s="202">
        <v>84</v>
      </c>
      <c r="D8" s="202">
        <v>163</v>
      </c>
    </row>
    <row r="9" spans="1:4" ht="14.25" customHeight="1">
      <c r="A9" s="201" t="s">
        <v>139</v>
      </c>
      <c r="B9" s="202">
        <v>73</v>
      </c>
      <c r="C9" s="202">
        <v>98</v>
      </c>
      <c r="D9" s="202">
        <v>171</v>
      </c>
    </row>
    <row r="10" spans="1:4" ht="14.25" customHeight="1">
      <c r="A10" s="201" t="s">
        <v>140</v>
      </c>
      <c r="B10" s="202">
        <v>51</v>
      </c>
      <c r="C10" s="202">
        <v>88</v>
      </c>
      <c r="D10" s="202">
        <v>139</v>
      </c>
    </row>
    <row r="11" spans="1:4" ht="14.25" customHeight="1">
      <c r="A11" s="201" t="s">
        <v>141</v>
      </c>
      <c r="B11" s="202">
        <v>64</v>
      </c>
      <c r="C11" s="202">
        <v>92</v>
      </c>
      <c r="D11" s="202">
        <v>156</v>
      </c>
    </row>
    <row r="12" spans="1:4" ht="14.25" customHeight="1">
      <c r="A12" s="201" t="s">
        <v>142</v>
      </c>
      <c r="B12" s="202">
        <v>68</v>
      </c>
      <c r="C12" s="202">
        <v>84</v>
      </c>
      <c r="D12" s="202">
        <v>152</v>
      </c>
    </row>
    <row r="13" spans="1:4" ht="14.25" customHeight="1">
      <c r="A13" s="201" t="s">
        <v>131</v>
      </c>
      <c r="B13" s="202">
        <v>51</v>
      </c>
      <c r="C13" s="202">
        <v>77</v>
      </c>
      <c r="D13" s="202">
        <v>128</v>
      </c>
    </row>
    <row r="14" spans="1:4" ht="14.25" customHeight="1">
      <c r="A14" s="201" t="s">
        <v>143</v>
      </c>
      <c r="B14" s="202">
        <v>73</v>
      </c>
      <c r="C14" s="202">
        <v>87</v>
      </c>
      <c r="D14" s="202">
        <v>160</v>
      </c>
    </row>
    <row r="15" spans="1:4" ht="14.25" customHeight="1">
      <c r="A15" s="201" t="s">
        <v>144</v>
      </c>
      <c r="B15" s="202">
        <v>70</v>
      </c>
      <c r="C15" s="202">
        <v>110</v>
      </c>
      <c r="D15" s="202">
        <v>180</v>
      </c>
    </row>
    <row r="16" spans="1:4" ht="14.25" customHeight="1">
      <c r="A16" s="201" t="s">
        <v>145</v>
      </c>
      <c r="B16" s="202">
        <v>86</v>
      </c>
      <c r="C16" s="202">
        <v>90</v>
      </c>
      <c r="D16" s="202">
        <v>176</v>
      </c>
    </row>
    <row r="17" spans="1:4" ht="14.25" customHeight="1">
      <c r="A17" s="203" t="s">
        <v>10</v>
      </c>
      <c r="B17" s="204">
        <f>SUM(B5:B16)</f>
        <v>866</v>
      </c>
      <c r="C17" s="204">
        <f>SUM(C5:C16)</f>
        <v>1072</v>
      </c>
      <c r="D17" s="204">
        <f>SUM(D5:D16)</f>
        <v>1938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6"/>
  <sheetViews>
    <sheetView zoomScale="70" zoomScaleNormal="70" workbookViewId="0" topLeftCell="A1">
      <selection activeCell="H79" sqref="H79"/>
    </sheetView>
  </sheetViews>
  <sheetFormatPr defaultColWidth="9.00390625" defaultRowHeight="15.75"/>
  <cols>
    <col min="1" max="1" width="6.125" style="22" customWidth="1"/>
    <col min="2" max="2" width="6.75390625" style="20" bestFit="1" customWidth="1"/>
    <col min="3" max="3" width="7.125" style="20" bestFit="1" customWidth="1"/>
    <col min="4" max="4" width="8.00390625" style="20" bestFit="1" customWidth="1"/>
    <col min="5" max="5" width="8.875" style="20" bestFit="1" customWidth="1"/>
    <col min="6" max="6" width="8.75390625" style="31" bestFit="1" customWidth="1"/>
    <col min="7" max="7" width="1.625" style="20" customWidth="1"/>
    <col min="8" max="8" width="6.25390625" style="20" bestFit="1" customWidth="1"/>
    <col min="9" max="9" width="6.75390625" style="20" bestFit="1" customWidth="1"/>
    <col min="10" max="10" width="7.125" style="20" bestFit="1" customWidth="1"/>
    <col min="11" max="11" width="8.00390625" style="20" bestFit="1" customWidth="1"/>
    <col min="12" max="12" width="8.875" style="20" customWidth="1"/>
    <col min="13" max="13" width="8.75390625" style="20" bestFit="1" customWidth="1"/>
    <col min="14" max="16384" width="9.00390625" style="20" customWidth="1"/>
  </cols>
  <sheetData>
    <row r="1" s="54" customFormat="1" ht="81.75" customHeight="1"/>
    <row r="2" s="54" customFormat="1" ht="12.75"/>
    <row r="3" spans="1:14" ht="36" customHeight="1">
      <c r="A3" s="356" t="s">
        <v>366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89"/>
    </row>
    <row r="4" spans="1:13" ht="14.25" customHeight="1">
      <c r="A4" s="2"/>
      <c r="B4" s="357" t="s">
        <v>64</v>
      </c>
      <c r="C4" s="357"/>
      <c r="D4" s="357"/>
      <c r="E4" s="38" t="s">
        <v>23</v>
      </c>
      <c r="F4" s="39" t="s">
        <v>19</v>
      </c>
      <c r="G4" s="32"/>
      <c r="H4" s="33"/>
      <c r="I4" s="357" t="s">
        <v>64</v>
      </c>
      <c r="J4" s="357"/>
      <c r="K4" s="357"/>
      <c r="L4" s="38" t="s">
        <v>23</v>
      </c>
      <c r="M4" s="39" t="s">
        <v>19</v>
      </c>
    </row>
    <row r="5" spans="1:13" ht="12.75">
      <c r="A5" s="4" t="s">
        <v>0</v>
      </c>
      <c r="B5" s="358"/>
      <c r="C5" s="358"/>
      <c r="D5" s="358"/>
      <c r="E5" s="40" t="s">
        <v>24</v>
      </c>
      <c r="F5" s="41" t="s">
        <v>26</v>
      </c>
      <c r="G5" s="32"/>
      <c r="H5" s="35" t="s">
        <v>0</v>
      </c>
      <c r="I5" s="358"/>
      <c r="J5" s="358"/>
      <c r="K5" s="358"/>
      <c r="L5" s="40" t="s">
        <v>24</v>
      </c>
      <c r="M5" s="41" t="s">
        <v>26</v>
      </c>
    </row>
    <row r="6" spans="1:13" ht="12.75">
      <c r="A6" s="6"/>
      <c r="B6" s="23" t="s">
        <v>1</v>
      </c>
      <c r="C6" s="23" t="s">
        <v>20</v>
      </c>
      <c r="D6" s="23" t="s">
        <v>21</v>
      </c>
      <c r="E6" s="26" t="s">
        <v>25</v>
      </c>
      <c r="F6" s="42" t="s">
        <v>22</v>
      </c>
      <c r="G6" s="32"/>
      <c r="H6" s="37"/>
      <c r="I6" s="23" t="s">
        <v>1</v>
      </c>
      <c r="J6" s="23" t="s">
        <v>20</v>
      </c>
      <c r="K6" s="23" t="s">
        <v>21</v>
      </c>
      <c r="L6" s="26" t="s">
        <v>25</v>
      </c>
      <c r="M6" s="42" t="s">
        <v>22</v>
      </c>
    </row>
    <row r="7" spans="1:6" ht="6" customHeight="1">
      <c r="A7" s="7"/>
      <c r="B7" s="5"/>
      <c r="C7" s="5"/>
      <c r="D7" s="5"/>
      <c r="E7" s="5"/>
      <c r="F7" s="30"/>
    </row>
    <row r="8" spans="1:13" ht="12.75">
      <c r="A8" s="10">
        <v>1900</v>
      </c>
      <c r="B8" s="11">
        <v>2791</v>
      </c>
      <c r="C8" s="11">
        <v>1455</v>
      </c>
      <c r="D8" s="11">
        <v>1336</v>
      </c>
      <c r="E8" s="34">
        <v>108.90718562874251</v>
      </c>
      <c r="F8" s="34">
        <v>68.9467768431714</v>
      </c>
      <c r="H8" s="10">
        <v>1959</v>
      </c>
      <c r="I8" s="11">
        <v>1997</v>
      </c>
      <c r="J8" s="11">
        <v>1048</v>
      </c>
      <c r="K8" s="11">
        <v>949</v>
      </c>
      <c r="L8" s="34">
        <v>110.43203371970496</v>
      </c>
      <c r="M8" s="34">
        <v>13.512919149166523</v>
      </c>
    </row>
    <row r="9" spans="1:13" ht="12.75">
      <c r="A9" s="10">
        <v>1901</v>
      </c>
      <c r="B9" s="11">
        <v>3045</v>
      </c>
      <c r="C9" s="11">
        <v>1571</v>
      </c>
      <c r="D9" s="11">
        <v>1474</v>
      </c>
      <c r="E9" s="34">
        <v>106.58073270013568</v>
      </c>
      <c r="F9" s="34">
        <v>36.948950989552365</v>
      </c>
      <c r="H9" s="10">
        <v>1960</v>
      </c>
      <c r="I9" s="11">
        <v>2032</v>
      </c>
      <c r="J9" s="11">
        <v>1058</v>
      </c>
      <c r="K9" s="11">
        <v>974</v>
      </c>
      <c r="L9" s="34">
        <v>108.62422997946612</v>
      </c>
      <c r="M9" s="34">
        <v>13.555206446728105</v>
      </c>
    </row>
    <row r="10" spans="1:13" ht="12.75">
      <c r="A10" s="10">
        <v>1902</v>
      </c>
      <c r="B10" s="11">
        <v>3200</v>
      </c>
      <c r="C10" s="11">
        <v>1637</v>
      </c>
      <c r="D10" s="11">
        <v>1563</v>
      </c>
      <c r="E10" s="34">
        <v>104.73448496481126</v>
      </c>
      <c r="F10" s="34">
        <v>38.53448535388506</v>
      </c>
      <c r="H10" s="10">
        <v>1961</v>
      </c>
      <c r="I10" s="11">
        <v>2123</v>
      </c>
      <c r="J10" s="11">
        <v>1082</v>
      </c>
      <c r="K10" s="11">
        <v>1041</v>
      </c>
      <c r="L10" s="34">
        <v>103.93852065321806</v>
      </c>
      <c r="M10" s="34">
        <v>13.986705053792486</v>
      </c>
    </row>
    <row r="11" spans="1:13" ht="12.75">
      <c r="A11" s="10">
        <v>1903</v>
      </c>
      <c r="B11" s="11">
        <v>2830</v>
      </c>
      <c r="C11" s="11">
        <v>1460</v>
      </c>
      <c r="D11" s="11">
        <v>1370</v>
      </c>
      <c r="E11" s="34">
        <v>106.56934306569343</v>
      </c>
      <c r="F11" s="34">
        <v>33.536766012916985</v>
      </c>
      <c r="H11" s="10">
        <v>1962</v>
      </c>
      <c r="I11" s="11">
        <v>2228</v>
      </c>
      <c r="J11" s="11">
        <v>1127</v>
      </c>
      <c r="K11" s="11">
        <v>1101</v>
      </c>
      <c r="L11" s="34">
        <v>102.36148955495004</v>
      </c>
      <c r="M11" s="34">
        <v>14.476415722634993</v>
      </c>
    </row>
    <row r="12" spans="1:13" ht="12.75">
      <c r="A12" s="10">
        <v>1904</v>
      </c>
      <c r="B12" s="11">
        <v>2990</v>
      </c>
      <c r="C12" s="11">
        <v>1626</v>
      </c>
      <c r="D12" s="11">
        <v>1364</v>
      </c>
      <c r="E12" s="34">
        <v>119.20821114369502</v>
      </c>
      <c r="F12" s="34">
        <v>34.871244635193136</v>
      </c>
      <c r="H12" s="10">
        <v>1963</v>
      </c>
      <c r="I12" s="11">
        <v>2428</v>
      </c>
      <c r="J12" s="11">
        <v>1255</v>
      </c>
      <c r="K12" s="11">
        <v>1173</v>
      </c>
      <c r="L12" s="34">
        <v>106.99062233589088</v>
      </c>
      <c r="M12" s="34">
        <v>15.560312231635884</v>
      </c>
    </row>
    <row r="13" spans="1:13" ht="12.75">
      <c r="A13" s="10">
        <v>1905</v>
      </c>
      <c r="B13" s="11">
        <v>3050</v>
      </c>
      <c r="C13" s="11">
        <v>1635</v>
      </c>
      <c r="D13" s="11">
        <v>1415</v>
      </c>
      <c r="E13" s="34">
        <v>115.54770318021201</v>
      </c>
      <c r="F13" s="34">
        <v>34.96844241385438</v>
      </c>
      <c r="H13" s="10">
        <v>1964</v>
      </c>
      <c r="I13" s="11">
        <v>2519</v>
      </c>
      <c r="J13" s="11">
        <v>1308</v>
      </c>
      <c r="K13" s="11">
        <v>1211</v>
      </c>
      <c r="L13" s="34">
        <v>108.00990916597853</v>
      </c>
      <c r="M13" s="34">
        <v>16.01169572057398</v>
      </c>
    </row>
    <row r="14" spans="1:13" ht="12.75">
      <c r="A14" s="10">
        <v>1906</v>
      </c>
      <c r="B14" s="11">
        <v>2976</v>
      </c>
      <c r="C14" s="11">
        <v>1561</v>
      </c>
      <c r="D14" s="11">
        <v>1415</v>
      </c>
      <c r="E14" s="34">
        <v>110.31802120141343</v>
      </c>
      <c r="F14" s="34">
        <v>33.5293720002704</v>
      </c>
      <c r="H14" s="10">
        <v>1965</v>
      </c>
      <c r="I14" s="11">
        <v>2214</v>
      </c>
      <c r="J14" s="11">
        <v>1135</v>
      </c>
      <c r="K14" s="11">
        <v>1079</v>
      </c>
      <c r="L14" s="34">
        <v>105.1899907321594</v>
      </c>
      <c r="M14" s="34">
        <v>14.020911042575694</v>
      </c>
    </row>
    <row r="15" spans="1:13" ht="12.75">
      <c r="A15" s="10">
        <v>1907</v>
      </c>
      <c r="B15" s="11">
        <v>2969</v>
      </c>
      <c r="C15" s="11">
        <v>1526</v>
      </c>
      <c r="D15" s="11">
        <v>1443</v>
      </c>
      <c r="E15" s="34">
        <v>105.75190575190577</v>
      </c>
      <c r="F15" s="34">
        <v>32.93381622952729</v>
      </c>
      <c r="H15" s="10">
        <v>1966</v>
      </c>
      <c r="I15" s="11">
        <v>2249</v>
      </c>
      <c r="J15" s="11">
        <v>1155</v>
      </c>
      <c r="K15" s="11">
        <v>1094</v>
      </c>
      <c r="L15" s="34">
        <v>105.57586837294333</v>
      </c>
      <c r="M15" s="34">
        <v>14.24847077606333</v>
      </c>
    </row>
    <row r="16" spans="1:13" ht="12.75">
      <c r="A16" s="10">
        <v>1908</v>
      </c>
      <c r="B16" s="11">
        <v>3162</v>
      </c>
      <c r="C16" s="11">
        <v>1685</v>
      </c>
      <c r="D16" s="11">
        <v>1477</v>
      </c>
      <c r="E16" s="34">
        <v>114.08259986459039</v>
      </c>
      <c r="F16" s="34">
        <v>34.541521924362584</v>
      </c>
      <c r="H16" s="10">
        <v>1967</v>
      </c>
      <c r="I16" s="11">
        <v>2045</v>
      </c>
      <c r="J16" s="11">
        <v>1055</v>
      </c>
      <c r="K16" s="11">
        <v>990</v>
      </c>
      <c r="L16" s="34">
        <v>106.56565656565658</v>
      </c>
      <c r="M16" s="34">
        <v>12.99064292565795</v>
      </c>
    </row>
    <row r="17" spans="1:13" ht="12.75">
      <c r="A17" s="10">
        <v>1909</v>
      </c>
      <c r="B17" s="11">
        <v>3113</v>
      </c>
      <c r="C17" s="11">
        <v>1610</v>
      </c>
      <c r="D17" s="11">
        <v>1503</v>
      </c>
      <c r="E17" s="34">
        <v>107.11909514304725</v>
      </c>
      <c r="F17" s="34">
        <v>33.274188721193724</v>
      </c>
      <c r="H17" s="10">
        <v>1968</v>
      </c>
      <c r="I17" s="11">
        <v>1999</v>
      </c>
      <c r="J17" s="11">
        <v>1018</v>
      </c>
      <c r="K17" s="11">
        <v>981</v>
      </c>
      <c r="L17" s="34">
        <v>103.7716615698267</v>
      </c>
      <c r="M17" s="34">
        <v>12.738122927028206</v>
      </c>
    </row>
    <row r="18" spans="1:13" ht="12.75">
      <c r="A18" s="10">
        <v>1910</v>
      </c>
      <c r="B18" s="11">
        <v>3250</v>
      </c>
      <c r="C18" s="11">
        <v>1677</v>
      </c>
      <c r="D18" s="11">
        <v>1573</v>
      </c>
      <c r="E18" s="34">
        <v>106.61157024793388</v>
      </c>
      <c r="F18" s="34">
        <v>33.809439595535075</v>
      </c>
      <c r="H18" s="10">
        <v>1969</v>
      </c>
      <c r="I18" s="11">
        <v>2026</v>
      </c>
      <c r="J18" s="11">
        <v>1007</v>
      </c>
      <c r="K18" s="11">
        <v>1019</v>
      </c>
      <c r="L18" s="34">
        <v>98.82237487733072</v>
      </c>
      <c r="M18" s="34">
        <v>12.951852479295255</v>
      </c>
    </row>
    <row r="19" spans="1:13" ht="12.75">
      <c r="A19" s="10">
        <v>1911</v>
      </c>
      <c r="B19" s="11">
        <v>3089</v>
      </c>
      <c r="C19" s="11">
        <v>1560</v>
      </c>
      <c r="D19" s="11">
        <v>1529</v>
      </c>
      <c r="E19" s="34">
        <v>102.02746893394374</v>
      </c>
      <c r="F19" s="34">
        <v>32.06019719771666</v>
      </c>
      <c r="H19" s="10">
        <v>1970</v>
      </c>
      <c r="I19" s="11">
        <v>1906</v>
      </c>
      <c r="J19" s="11">
        <v>952</v>
      </c>
      <c r="K19" s="11">
        <v>954</v>
      </c>
      <c r="L19" s="34">
        <v>99.79035639412997</v>
      </c>
      <c r="M19" s="34">
        <v>12.217948717948717</v>
      </c>
    </row>
    <row r="20" spans="1:13" ht="12.75">
      <c r="A20" s="10">
        <v>1912</v>
      </c>
      <c r="B20" s="11">
        <v>3196</v>
      </c>
      <c r="C20" s="11">
        <v>1680</v>
      </c>
      <c r="D20" s="11">
        <v>1516</v>
      </c>
      <c r="E20" s="34">
        <v>110.8179419525066</v>
      </c>
      <c r="F20" s="34">
        <v>33.34846326817027</v>
      </c>
      <c r="H20" s="10">
        <v>1971</v>
      </c>
      <c r="I20" s="11">
        <v>1820</v>
      </c>
      <c r="J20" s="11">
        <v>969</v>
      </c>
      <c r="K20" s="11">
        <v>851</v>
      </c>
      <c r="L20" s="34">
        <v>113.86603995299647</v>
      </c>
      <c r="M20" s="34">
        <v>11.781612915754994</v>
      </c>
    </row>
    <row r="21" spans="1:13" ht="12.75">
      <c r="A21" s="10">
        <v>1913</v>
      </c>
      <c r="B21" s="11">
        <v>3173</v>
      </c>
      <c r="C21" s="11">
        <v>1606</v>
      </c>
      <c r="D21" s="11">
        <v>1567</v>
      </c>
      <c r="E21" s="34">
        <v>102.48883216336951</v>
      </c>
      <c r="F21" s="34">
        <v>32.46185246379629</v>
      </c>
      <c r="H21" s="10">
        <v>1972</v>
      </c>
      <c r="I21" s="11">
        <v>1765</v>
      </c>
      <c r="J21" s="11">
        <v>918</v>
      </c>
      <c r="K21" s="11">
        <v>847</v>
      </c>
      <c r="L21" s="34">
        <v>108.38252656434474</v>
      </c>
      <c r="M21" s="34">
        <v>11.466884093515201</v>
      </c>
    </row>
    <row r="22" spans="1:13" ht="12.75">
      <c r="A22" s="10">
        <v>1914</v>
      </c>
      <c r="B22" s="11">
        <v>3348</v>
      </c>
      <c r="C22" s="11">
        <v>1729</v>
      </c>
      <c r="D22" s="11">
        <v>1619</v>
      </c>
      <c r="E22" s="34">
        <v>106.79431747992587</v>
      </c>
      <c r="F22" s="34">
        <v>33.33084447099231</v>
      </c>
      <c r="H22" s="10">
        <v>1973</v>
      </c>
      <c r="I22" s="11">
        <v>1761</v>
      </c>
      <c r="J22" s="11">
        <v>928</v>
      </c>
      <c r="K22" s="11">
        <v>833</v>
      </c>
      <c r="L22" s="34">
        <v>111.40456182472988</v>
      </c>
      <c r="M22" s="34">
        <v>11.358652184008875</v>
      </c>
    </row>
    <row r="23" spans="1:13" ht="12.75">
      <c r="A23" s="10">
        <v>1915</v>
      </c>
      <c r="B23" s="11">
        <v>3101</v>
      </c>
      <c r="C23" s="11">
        <v>1596</v>
      </c>
      <c r="D23" s="11">
        <v>1505</v>
      </c>
      <c r="E23" s="34">
        <v>106.04651162790697</v>
      </c>
      <c r="F23" s="34">
        <v>30.22284597654099</v>
      </c>
      <c r="H23" s="10">
        <v>1974</v>
      </c>
      <c r="I23" s="11">
        <v>1807</v>
      </c>
      <c r="J23" s="11">
        <v>924</v>
      </c>
      <c r="K23" s="11">
        <v>883</v>
      </c>
      <c r="L23" s="34">
        <v>104.64326160815402</v>
      </c>
      <c r="M23" s="34">
        <v>11.6254382861003</v>
      </c>
    </row>
    <row r="24" spans="1:13" ht="12.75">
      <c r="A24" s="10">
        <v>1916</v>
      </c>
      <c r="B24" s="11">
        <v>2441</v>
      </c>
      <c r="C24" s="11">
        <v>1252</v>
      </c>
      <c r="D24" s="11">
        <v>1189</v>
      </c>
      <c r="E24" s="34">
        <v>105.29857022708158</v>
      </c>
      <c r="F24" s="34">
        <v>23.455366580186414</v>
      </c>
      <c r="H24" s="10">
        <v>1975</v>
      </c>
      <c r="I24" s="11">
        <v>1535</v>
      </c>
      <c r="J24" s="11">
        <v>791</v>
      </c>
      <c r="K24" s="11">
        <v>744</v>
      </c>
      <c r="L24" s="34">
        <v>106.31720430107528</v>
      </c>
      <c r="M24" s="34">
        <v>9.875955426306714</v>
      </c>
    </row>
    <row r="25" spans="1:13" ht="12.75">
      <c r="A25" s="10">
        <v>1917</v>
      </c>
      <c r="B25" s="11">
        <v>1957</v>
      </c>
      <c r="C25" s="11">
        <v>1050</v>
      </c>
      <c r="D25" s="11">
        <v>907</v>
      </c>
      <c r="E25" s="34">
        <v>115.76626240352812</v>
      </c>
      <c r="F25" s="34">
        <v>18.631441151969536</v>
      </c>
      <c r="H25" s="10">
        <v>1976</v>
      </c>
      <c r="I25" s="11">
        <v>1409</v>
      </c>
      <c r="J25" s="11">
        <v>736</v>
      </c>
      <c r="K25" s="11">
        <v>673</v>
      </c>
      <c r="L25" s="34">
        <v>109.36106983655274</v>
      </c>
      <c r="M25" s="34">
        <v>9.074223152471422</v>
      </c>
    </row>
    <row r="26" spans="1:13" ht="12.75">
      <c r="A26" s="10">
        <v>1918</v>
      </c>
      <c r="B26" s="11">
        <v>1810</v>
      </c>
      <c r="C26" s="11">
        <v>982</v>
      </c>
      <c r="D26" s="11">
        <v>828</v>
      </c>
      <c r="E26" s="34">
        <v>118.59903381642512</v>
      </c>
      <c r="F26" s="34">
        <v>17.29054321919346</v>
      </c>
      <c r="H26" s="10">
        <v>1977</v>
      </c>
      <c r="I26" s="11">
        <v>1291</v>
      </c>
      <c r="J26" s="11">
        <v>656</v>
      </c>
      <c r="K26" s="11">
        <v>635</v>
      </c>
      <c r="L26" s="34">
        <v>103.30708661417323</v>
      </c>
      <c r="M26" s="34">
        <v>8.338581278560932</v>
      </c>
    </row>
    <row r="27" spans="1:13" ht="12.75">
      <c r="A27" s="10">
        <v>1919</v>
      </c>
      <c r="B27" s="11">
        <v>2256</v>
      </c>
      <c r="C27" s="11">
        <v>1175</v>
      </c>
      <c r="D27" s="11">
        <v>1081</v>
      </c>
      <c r="E27" s="34">
        <v>108.69565217391303</v>
      </c>
      <c r="F27" s="34">
        <v>21.616856548776866</v>
      </c>
      <c r="H27" s="10">
        <v>1978</v>
      </c>
      <c r="I27" s="11">
        <v>1177</v>
      </c>
      <c r="J27" s="11">
        <v>611</v>
      </c>
      <c r="K27" s="11">
        <v>566</v>
      </c>
      <c r="L27" s="34">
        <v>107.95053003533567</v>
      </c>
      <c r="M27" s="34">
        <v>7.636906306773942</v>
      </c>
    </row>
    <row r="28" spans="1:13" ht="12.75">
      <c r="A28" s="10">
        <v>1920</v>
      </c>
      <c r="B28" s="11">
        <v>3443</v>
      </c>
      <c r="C28" s="11">
        <v>1784</v>
      </c>
      <c r="D28" s="11">
        <v>1659</v>
      </c>
      <c r="E28" s="34">
        <v>107.53465943339361</v>
      </c>
      <c r="F28" s="34">
        <v>32.52040199486172</v>
      </c>
      <c r="H28" s="10">
        <v>1979</v>
      </c>
      <c r="I28" s="11">
        <v>977</v>
      </c>
      <c r="J28" s="11">
        <v>514</v>
      </c>
      <c r="K28" s="11">
        <v>463</v>
      </c>
      <c r="L28" s="34">
        <v>111.01511879049677</v>
      </c>
      <c r="M28" s="34">
        <v>6.374808739425615</v>
      </c>
    </row>
    <row r="29" spans="1:13" ht="12.75">
      <c r="A29" s="10">
        <v>1921</v>
      </c>
      <c r="B29" s="11">
        <v>3199</v>
      </c>
      <c r="C29" s="11">
        <v>1654</v>
      </c>
      <c r="D29" s="11">
        <v>1545</v>
      </c>
      <c r="E29" s="34">
        <v>107.05501618122977</v>
      </c>
      <c r="F29" s="34">
        <v>30.162598943036155</v>
      </c>
      <c r="H29" s="10">
        <v>1980</v>
      </c>
      <c r="I29" s="11">
        <v>945</v>
      </c>
      <c r="J29" s="11">
        <v>462</v>
      </c>
      <c r="K29" s="11">
        <v>483</v>
      </c>
      <c r="L29" s="34">
        <v>95.65217391304348</v>
      </c>
      <c r="M29" s="34">
        <v>6.209037599172128</v>
      </c>
    </row>
    <row r="30" spans="1:13" ht="12.75">
      <c r="A30" s="10">
        <v>1922</v>
      </c>
      <c r="B30" s="11">
        <v>2948</v>
      </c>
      <c r="C30" s="11">
        <v>1519</v>
      </c>
      <c r="D30" s="11">
        <v>1429</v>
      </c>
      <c r="E30" s="34">
        <v>106.29811056682996</v>
      </c>
      <c r="F30" s="34">
        <v>27.913494678635004</v>
      </c>
      <c r="H30" s="10">
        <v>1981</v>
      </c>
      <c r="I30" s="11">
        <v>779</v>
      </c>
      <c r="J30" s="11">
        <v>367</v>
      </c>
      <c r="K30" s="11">
        <v>412</v>
      </c>
      <c r="L30" s="34">
        <v>89.07766990291263</v>
      </c>
      <c r="M30" s="34">
        <v>5.180434052542503</v>
      </c>
    </row>
    <row r="31" spans="1:13" ht="12.75">
      <c r="A31" s="10">
        <v>1923</v>
      </c>
      <c r="B31" s="11">
        <v>2925</v>
      </c>
      <c r="C31" s="11">
        <v>1478</v>
      </c>
      <c r="D31" s="11">
        <v>1447</v>
      </c>
      <c r="E31" s="34">
        <v>102.14236351071182</v>
      </c>
      <c r="F31" s="34">
        <v>27.192480930401192</v>
      </c>
      <c r="H31" s="10">
        <v>1982</v>
      </c>
      <c r="I31" s="11">
        <v>773</v>
      </c>
      <c r="J31" s="11">
        <v>379</v>
      </c>
      <c r="K31" s="11">
        <v>394</v>
      </c>
      <c r="L31" s="34">
        <v>96.19289340101524</v>
      </c>
      <c r="M31" s="34">
        <v>5.208631639236562</v>
      </c>
    </row>
    <row r="32" spans="1:13" ht="12.75">
      <c r="A32" s="10">
        <v>1924</v>
      </c>
      <c r="B32" s="11">
        <v>2753</v>
      </c>
      <c r="C32" s="11">
        <v>1473</v>
      </c>
      <c r="D32" s="11">
        <v>1280</v>
      </c>
      <c r="E32" s="34">
        <v>115.078125</v>
      </c>
      <c r="F32" s="34">
        <v>25.10853307066506</v>
      </c>
      <c r="H32" s="10">
        <v>1983</v>
      </c>
      <c r="I32" s="11">
        <v>761</v>
      </c>
      <c r="J32" s="11">
        <v>378</v>
      </c>
      <c r="K32" s="11">
        <v>383</v>
      </c>
      <c r="L32" s="34">
        <v>98.69451697127938</v>
      </c>
      <c r="M32" s="34">
        <v>5.158640044197547</v>
      </c>
    </row>
    <row r="33" spans="1:13" ht="12.75">
      <c r="A33" s="10">
        <v>1925</v>
      </c>
      <c r="B33" s="11">
        <v>2778</v>
      </c>
      <c r="C33" s="11">
        <v>1432</v>
      </c>
      <c r="D33" s="11">
        <v>1346</v>
      </c>
      <c r="E33" s="34">
        <v>106.38930163447252</v>
      </c>
      <c r="F33" s="34">
        <v>25.018800124283455</v>
      </c>
      <c r="H33" s="10">
        <v>1984</v>
      </c>
      <c r="I33" s="11">
        <v>678</v>
      </c>
      <c r="J33" s="11">
        <v>344</v>
      </c>
      <c r="K33" s="11">
        <v>334</v>
      </c>
      <c r="L33" s="34">
        <v>102.9940119760479</v>
      </c>
      <c r="M33" s="34">
        <v>4.620574505060143</v>
      </c>
    </row>
    <row r="34" spans="1:13" ht="12.75">
      <c r="A34" s="10">
        <v>1926</v>
      </c>
      <c r="B34" s="11">
        <v>2540</v>
      </c>
      <c r="C34" s="11">
        <v>1305</v>
      </c>
      <c r="D34" s="11">
        <v>1235</v>
      </c>
      <c r="E34" s="34">
        <v>105.668016194332</v>
      </c>
      <c r="F34" s="34">
        <v>22.606915580080994</v>
      </c>
      <c r="H34" s="10">
        <v>1985</v>
      </c>
      <c r="I34" s="11">
        <v>784</v>
      </c>
      <c r="J34" s="11">
        <v>422</v>
      </c>
      <c r="K34" s="11">
        <v>362</v>
      </c>
      <c r="L34" s="34">
        <v>116.57458563535911</v>
      </c>
      <c r="M34" s="34">
        <v>5.384541421134325</v>
      </c>
    </row>
    <row r="35" spans="1:13" ht="12.75">
      <c r="A35" s="10">
        <v>1927</v>
      </c>
      <c r="B35" s="11">
        <v>2399</v>
      </c>
      <c r="C35" s="11">
        <v>1184</v>
      </c>
      <c r="D35" s="11">
        <v>1215</v>
      </c>
      <c r="E35" s="34">
        <v>97.4485596707819</v>
      </c>
      <c r="F35" s="34">
        <v>21.158934556359146</v>
      </c>
      <c r="H35" s="10">
        <v>1986</v>
      </c>
      <c r="I35" s="11">
        <v>687</v>
      </c>
      <c r="J35" s="11">
        <v>341</v>
      </c>
      <c r="K35" s="11">
        <v>346</v>
      </c>
      <c r="L35" s="34">
        <v>98.55491329479769</v>
      </c>
      <c r="M35" s="34">
        <v>4.754127856282784</v>
      </c>
    </row>
    <row r="36" spans="1:13" ht="12.75">
      <c r="A36" s="10">
        <v>1928</v>
      </c>
      <c r="B36" s="11">
        <v>2397</v>
      </c>
      <c r="C36" s="11">
        <v>1220</v>
      </c>
      <c r="D36" s="11">
        <v>1177</v>
      </c>
      <c r="E36" s="34">
        <v>103.65335598980458</v>
      </c>
      <c r="F36" s="34">
        <v>20.957743523384014</v>
      </c>
      <c r="H36" s="10">
        <v>1987</v>
      </c>
      <c r="I36" s="11">
        <v>726</v>
      </c>
      <c r="J36" s="11">
        <v>360</v>
      </c>
      <c r="K36" s="11">
        <v>366</v>
      </c>
      <c r="L36" s="34">
        <v>98.36065573770492</v>
      </c>
      <c r="M36" s="34">
        <v>5.059303962424563</v>
      </c>
    </row>
    <row r="37" spans="1:13" ht="12.75">
      <c r="A37" s="10">
        <v>1929</v>
      </c>
      <c r="B37" s="11">
        <v>2340</v>
      </c>
      <c r="C37" s="11">
        <v>1202</v>
      </c>
      <c r="D37" s="11">
        <v>1138</v>
      </c>
      <c r="E37" s="34">
        <v>105.62390158172232</v>
      </c>
      <c r="F37" s="34">
        <v>20.347737618532094</v>
      </c>
      <c r="H37" s="10">
        <v>1988</v>
      </c>
      <c r="I37" s="11">
        <v>706</v>
      </c>
      <c r="J37" s="11">
        <v>358</v>
      </c>
      <c r="K37" s="11">
        <v>348</v>
      </c>
      <c r="L37" s="34">
        <v>102.87356321839081</v>
      </c>
      <c r="M37" s="34">
        <v>4.952370263331416</v>
      </c>
    </row>
    <row r="38" spans="1:13" ht="12.75">
      <c r="A38" s="10">
        <v>1930</v>
      </c>
      <c r="B38" s="11">
        <v>2396</v>
      </c>
      <c r="C38" s="11">
        <v>1249</v>
      </c>
      <c r="D38" s="11">
        <v>1147</v>
      </c>
      <c r="E38" s="34">
        <v>108.89276373147341</v>
      </c>
      <c r="F38" s="34">
        <v>20.70005226849592</v>
      </c>
      <c r="H38" s="10">
        <v>1989</v>
      </c>
      <c r="I38" s="11">
        <v>710</v>
      </c>
      <c r="J38" s="11">
        <v>357</v>
      </c>
      <c r="K38" s="11">
        <v>353</v>
      </c>
      <c r="L38" s="34">
        <v>101.13314447592067</v>
      </c>
      <c r="M38" s="34">
        <v>5.009277746812759</v>
      </c>
    </row>
    <row r="39" spans="1:13" ht="12.75">
      <c r="A39" s="10">
        <v>1931</v>
      </c>
      <c r="B39" s="11">
        <v>2272</v>
      </c>
      <c r="C39" s="11">
        <v>1193</v>
      </c>
      <c r="D39" s="11">
        <v>1079</v>
      </c>
      <c r="E39" s="34">
        <v>110.56533827618165</v>
      </c>
      <c r="F39" s="34">
        <v>19.784564208399733</v>
      </c>
      <c r="H39" s="10">
        <v>1990</v>
      </c>
      <c r="I39" s="11">
        <v>777</v>
      </c>
      <c r="J39" s="11">
        <v>387</v>
      </c>
      <c r="K39" s="11">
        <v>390</v>
      </c>
      <c r="L39" s="34">
        <v>99.23076923076923</v>
      </c>
      <c r="M39" s="34">
        <v>5.51056013389881</v>
      </c>
    </row>
    <row r="40" spans="1:13" ht="12.75">
      <c r="A40" s="10">
        <v>1932</v>
      </c>
      <c r="B40" s="11">
        <v>2138</v>
      </c>
      <c r="C40" s="11">
        <v>1105</v>
      </c>
      <c r="D40" s="11">
        <v>1033</v>
      </c>
      <c r="E40" s="34">
        <v>106.96999031945789</v>
      </c>
      <c r="F40" s="34">
        <v>18.672244468413076</v>
      </c>
      <c r="H40" s="10">
        <v>1991</v>
      </c>
      <c r="I40" s="11">
        <v>819</v>
      </c>
      <c r="J40" s="11">
        <v>434</v>
      </c>
      <c r="K40" s="11">
        <v>385</v>
      </c>
      <c r="L40" s="34">
        <v>112.72727272727272</v>
      </c>
      <c r="M40" s="34">
        <v>5.884973557139572</v>
      </c>
    </row>
    <row r="41" spans="1:13" ht="12.75">
      <c r="A41" s="10">
        <v>1933</v>
      </c>
      <c r="B41" s="11">
        <v>2118</v>
      </c>
      <c r="C41" s="11">
        <v>1055</v>
      </c>
      <c r="D41" s="11">
        <v>1063</v>
      </c>
      <c r="E41" s="34">
        <v>99.24741298212606</v>
      </c>
      <c r="F41" s="34">
        <v>18.177526980925613</v>
      </c>
      <c r="H41" s="10">
        <v>1992</v>
      </c>
      <c r="I41" s="15">
        <v>794</v>
      </c>
      <c r="J41" s="11">
        <v>413</v>
      </c>
      <c r="K41" s="11">
        <v>381</v>
      </c>
      <c r="L41" s="34">
        <v>108.39895013123359</v>
      </c>
      <c r="M41" s="34">
        <v>5.778012261902596</v>
      </c>
    </row>
    <row r="42" spans="1:13" ht="12.75">
      <c r="A42" s="10">
        <v>1934</v>
      </c>
      <c r="B42" s="11">
        <v>2201</v>
      </c>
      <c r="C42" s="11">
        <v>1116</v>
      </c>
      <c r="D42" s="11">
        <v>1085</v>
      </c>
      <c r="E42" s="34">
        <v>102.85714285714285</v>
      </c>
      <c r="F42" s="34">
        <v>18.632961972164843</v>
      </c>
      <c r="H42" s="10">
        <v>1993</v>
      </c>
      <c r="I42" s="15">
        <v>764</v>
      </c>
      <c r="J42" s="11">
        <v>397</v>
      </c>
      <c r="K42" s="11">
        <v>367</v>
      </c>
      <c r="L42" s="34">
        <v>108.17438692098094</v>
      </c>
      <c r="M42" s="34">
        <v>5.553940098865949</v>
      </c>
    </row>
    <row r="43" spans="1:13" ht="12.75">
      <c r="A43" s="10">
        <v>1935</v>
      </c>
      <c r="B43" s="11">
        <v>2172</v>
      </c>
      <c r="C43" s="11">
        <v>1096</v>
      </c>
      <c r="D43" s="11">
        <v>1076</v>
      </c>
      <c r="E43" s="34">
        <v>101.85873605947955</v>
      </c>
      <c r="F43" s="34">
        <v>18.234096585304425</v>
      </c>
      <c r="H43" s="10">
        <v>1994</v>
      </c>
      <c r="I43" s="15">
        <v>725</v>
      </c>
      <c r="J43" s="11">
        <v>374</v>
      </c>
      <c r="K43" s="11">
        <v>351</v>
      </c>
      <c r="L43" s="34">
        <v>106.55270655270654</v>
      </c>
      <c r="M43" s="34">
        <v>5.3052532984040335</v>
      </c>
    </row>
    <row r="44" spans="1:13" ht="12.75">
      <c r="A44" s="10">
        <v>1936</v>
      </c>
      <c r="B44" s="11">
        <v>2025</v>
      </c>
      <c r="C44" s="11">
        <v>1074</v>
      </c>
      <c r="D44" s="11">
        <v>951</v>
      </c>
      <c r="E44" s="34">
        <v>112.93375394321768</v>
      </c>
      <c r="F44" s="34">
        <v>16.872680006499106</v>
      </c>
      <c r="H44" s="10">
        <v>1995</v>
      </c>
      <c r="I44" s="15">
        <v>722</v>
      </c>
      <c r="J44" s="11">
        <v>364</v>
      </c>
      <c r="K44" s="11">
        <v>358</v>
      </c>
      <c r="L44" s="34">
        <v>101.67597765363128</v>
      </c>
      <c r="M44" s="34">
        <v>7.259674119060667</v>
      </c>
    </row>
    <row r="45" spans="1:13" ht="12.75">
      <c r="A45" s="10">
        <v>1937</v>
      </c>
      <c r="B45" s="11">
        <v>2197</v>
      </c>
      <c r="C45" s="11">
        <v>1127</v>
      </c>
      <c r="D45" s="11">
        <v>1070</v>
      </c>
      <c r="E45" s="34">
        <v>105.32710280373831</v>
      </c>
      <c r="F45" s="34">
        <v>18.0797748463178</v>
      </c>
      <c r="H45" s="10">
        <v>1996</v>
      </c>
      <c r="I45" s="15">
        <v>735</v>
      </c>
      <c r="J45" s="11">
        <v>390</v>
      </c>
      <c r="K45" s="11">
        <v>345</v>
      </c>
      <c r="L45" s="34">
        <v>113.04347826086956</v>
      </c>
      <c r="M45" s="34">
        <v>5.45592208794798</v>
      </c>
    </row>
    <row r="46" spans="1:13" ht="12.75">
      <c r="A46" s="10">
        <v>1938</v>
      </c>
      <c r="B46" s="11">
        <v>2267</v>
      </c>
      <c r="C46" s="11">
        <v>1146</v>
      </c>
      <c r="D46" s="11">
        <v>1121</v>
      </c>
      <c r="E46" s="34">
        <v>102.23015165031222</v>
      </c>
      <c r="F46" s="34">
        <v>18.5000816060062</v>
      </c>
      <c r="H46" s="10">
        <v>1997</v>
      </c>
      <c r="I46" s="15">
        <v>746</v>
      </c>
      <c r="J46" s="11">
        <v>381</v>
      </c>
      <c r="K46" s="11">
        <v>365</v>
      </c>
      <c r="L46" s="34">
        <v>104.38356164383562</v>
      </c>
      <c r="M46" s="34">
        <v>5.576173444408316</v>
      </c>
    </row>
    <row r="47" spans="1:13" ht="12.75">
      <c r="A47" s="10">
        <v>1939</v>
      </c>
      <c r="B47" s="11">
        <v>2184</v>
      </c>
      <c r="C47" s="11">
        <v>1143</v>
      </c>
      <c r="D47" s="11">
        <v>1041</v>
      </c>
      <c r="E47" s="34">
        <v>109.79827089337175</v>
      </c>
      <c r="F47" s="34">
        <v>17.728208062925397</v>
      </c>
      <c r="H47" s="10">
        <v>1998</v>
      </c>
      <c r="I47" s="15">
        <v>810</v>
      </c>
      <c r="J47" s="11">
        <v>432</v>
      </c>
      <c r="K47" s="11">
        <v>378</v>
      </c>
      <c r="L47" s="34">
        <v>114.28571428571428</v>
      </c>
      <c r="M47" s="34">
        <v>6.09134765426714</v>
      </c>
    </row>
    <row r="48" spans="1:13" ht="12.75">
      <c r="A48" s="10">
        <v>1940</v>
      </c>
      <c r="B48" s="11">
        <v>2308</v>
      </c>
      <c r="C48" s="11">
        <v>1162</v>
      </c>
      <c r="D48" s="11">
        <v>1146</v>
      </c>
      <c r="E48" s="34">
        <v>101.39616055846423</v>
      </c>
      <c r="F48" s="34">
        <v>18.51116645212</v>
      </c>
      <c r="H48" s="10">
        <v>1999</v>
      </c>
      <c r="I48" s="15">
        <v>728</v>
      </c>
      <c r="J48" s="11">
        <v>381</v>
      </c>
      <c r="K48" s="11">
        <v>347</v>
      </c>
      <c r="L48" s="34">
        <v>109.79827089337175</v>
      </c>
      <c r="M48" s="34">
        <v>5.49832331349506</v>
      </c>
    </row>
    <row r="49" spans="1:13" ht="12.75">
      <c r="A49" s="10">
        <v>1941</v>
      </c>
      <c r="B49" s="11">
        <v>2128</v>
      </c>
      <c r="C49" s="11">
        <v>1115</v>
      </c>
      <c r="D49" s="11">
        <v>1013</v>
      </c>
      <c r="E49" s="34">
        <v>110.06910167818363</v>
      </c>
      <c r="F49" s="34">
        <v>16.794122057279953</v>
      </c>
      <c r="H49" s="10">
        <v>2000</v>
      </c>
      <c r="I49" s="15">
        <v>815</v>
      </c>
      <c r="J49" s="11">
        <v>413</v>
      </c>
      <c r="K49" s="11">
        <v>402</v>
      </c>
      <c r="L49" s="34">
        <v>102.7363184079602</v>
      </c>
      <c r="M49" s="34">
        <v>6.177986658580958</v>
      </c>
    </row>
    <row r="50" spans="1:13" ht="12.75">
      <c r="A50" s="10">
        <v>1942</v>
      </c>
      <c r="B50" s="11">
        <v>2062</v>
      </c>
      <c r="C50" s="11">
        <v>1059</v>
      </c>
      <c r="D50" s="11">
        <v>1003</v>
      </c>
      <c r="E50" s="34">
        <v>105.58325024925223</v>
      </c>
      <c r="F50" s="34">
        <v>16.058001939108866</v>
      </c>
      <c r="H50" s="10">
        <v>2001</v>
      </c>
      <c r="I50" s="15">
        <v>842</v>
      </c>
      <c r="J50" s="11">
        <v>434</v>
      </c>
      <c r="K50" s="11">
        <v>408</v>
      </c>
      <c r="L50" s="34">
        <v>106.37254901960785</v>
      </c>
      <c r="M50" s="34">
        <v>6.409256122856762</v>
      </c>
    </row>
    <row r="51" spans="1:13" ht="12.75">
      <c r="A51" s="10">
        <v>1943</v>
      </c>
      <c r="B51" s="11">
        <v>2056</v>
      </c>
      <c r="C51" s="11">
        <v>1062</v>
      </c>
      <c r="D51" s="11">
        <v>994</v>
      </c>
      <c r="E51" s="34">
        <v>106.841046277666</v>
      </c>
      <c r="F51" s="34">
        <v>15.838960298598298</v>
      </c>
      <c r="H51" s="10">
        <v>2002</v>
      </c>
      <c r="I51" s="11">
        <v>828</v>
      </c>
      <c r="J51" s="11">
        <v>430</v>
      </c>
      <c r="K51" s="11">
        <v>398</v>
      </c>
      <c r="L51" s="34">
        <v>108.04020100502511</v>
      </c>
      <c r="M51" s="34">
        <v>6.339945099750767</v>
      </c>
    </row>
    <row r="52" spans="1:13" ht="12.75">
      <c r="A52" s="10">
        <v>1944</v>
      </c>
      <c r="B52" s="11">
        <v>1806</v>
      </c>
      <c r="C52" s="11">
        <v>946</v>
      </c>
      <c r="D52" s="11">
        <v>860</v>
      </c>
      <c r="E52" s="34">
        <v>110</v>
      </c>
      <c r="F52" s="34">
        <v>13.882269743416298</v>
      </c>
      <c r="H52" s="10">
        <v>2003</v>
      </c>
      <c r="I52" s="11">
        <v>858</v>
      </c>
      <c r="J52" s="11">
        <v>444</v>
      </c>
      <c r="K52" s="11">
        <v>414</v>
      </c>
      <c r="L52" s="34">
        <v>107.24637681159422</v>
      </c>
      <c r="M52" s="34">
        <v>6.567063650001531</v>
      </c>
    </row>
    <row r="53" spans="1:13" ht="12.75">
      <c r="A53" s="10">
        <v>1945</v>
      </c>
      <c r="B53" s="11">
        <v>1797</v>
      </c>
      <c r="C53" s="11">
        <v>966</v>
      </c>
      <c r="D53" s="11">
        <v>831</v>
      </c>
      <c r="E53" s="34">
        <v>116.24548736462094</v>
      </c>
      <c r="F53" s="34">
        <v>13.79056301872892</v>
      </c>
      <c r="H53" s="10">
        <v>2004</v>
      </c>
      <c r="I53" s="11">
        <v>893</v>
      </c>
      <c r="J53" s="11">
        <v>471</v>
      </c>
      <c r="K53" s="11">
        <v>422</v>
      </c>
      <c r="L53" s="34">
        <v>111.61137440758293</v>
      </c>
      <c r="M53" s="34">
        <v>6.78979022361448</v>
      </c>
    </row>
    <row r="54" spans="1:13" ht="12.75">
      <c r="A54" s="10">
        <v>1946</v>
      </c>
      <c r="B54" s="11">
        <v>2675</v>
      </c>
      <c r="C54" s="11">
        <v>1388</v>
      </c>
      <c r="D54" s="11">
        <v>1287</v>
      </c>
      <c r="E54" s="34">
        <v>107.84770784770785</v>
      </c>
      <c r="F54" s="34">
        <v>20.245519496246065</v>
      </c>
      <c r="H54" s="10">
        <v>2005</v>
      </c>
      <c r="I54" s="11">
        <v>887</v>
      </c>
      <c r="J54" s="11">
        <v>462</v>
      </c>
      <c r="K54" s="11">
        <v>425</v>
      </c>
      <c r="L54" s="34">
        <v>108.70588235294119</v>
      </c>
      <c r="M54" s="34">
        <v>6.710089341775791</v>
      </c>
    </row>
    <row r="55" spans="1:13" ht="12.75">
      <c r="A55" s="10">
        <v>1947</v>
      </c>
      <c r="B55" s="11">
        <v>2421</v>
      </c>
      <c r="C55" s="11">
        <v>1232</v>
      </c>
      <c r="D55" s="11">
        <v>1189</v>
      </c>
      <c r="E55" s="34">
        <v>103.61648444070649</v>
      </c>
      <c r="F55" s="34">
        <v>18.014465146734924</v>
      </c>
      <c r="H55" s="10">
        <v>2006</v>
      </c>
      <c r="I55" s="11">
        <v>962</v>
      </c>
      <c r="J55" s="11">
        <v>510</v>
      </c>
      <c r="K55" s="11">
        <v>452</v>
      </c>
      <c r="L55" s="34">
        <v>112.83185840707965</v>
      </c>
      <c r="M55" s="34">
        <v>7.241658354818676</v>
      </c>
    </row>
    <row r="56" spans="1:13" ht="12.75">
      <c r="A56" s="10">
        <v>1948</v>
      </c>
      <c r="B56" s="11">
        <v>2346</v>
      </c>
      <c r="C56" s="11">
        <v>1196</v>
      </c>
      <c r="D56" s="11">
        <v>1150</v>
      </c>
      <c r="E56" s="34">
        <v>104</v>
      </c>
      <c r="F56" s="34">
        <v>17.217400877015944</v>
      </c>
      <c r="H56" s="20">
        <v>2007</v>
      </c>
      <c r="I56" s="11">
        <v>936</v>
      </c>
      <c r="J56" s="11">
        <v>486</v>
      </c>
      <c r="K56" s="11">
        <v>450</v>
      </c>
      <c r="L56" s="34">
        <v>108</v>
      </c>
      <c r="M56" s="34">
        <v>7.01636026311351</v>
      </c>
    </row>
    <row r="57" spans="1:13" ht="12.75">
      <c r="A57" s="10">
        <v>1949</v>
      </c>
      <c r="B57" s="11">
        <v>2041</v>
      </c>
      <c r="C57" s="11">
        <v>1040</v>
      </c>
      <c r="D57" s="11">
        <v>1001</v>
      </c>
      <c r="E57" s="34">
        <v>103.89610389610388</v>
      </c>
      <c r="F57" s="34">
        <v>14.82929239353934</v>
      </c>
      <c r="H57" s="20">
        <v>2008</v>
      </c>
      <c r="I57" s="11">
        <v>1027</v>
      </c>
      <c r="J57" s="11">
        <v>532</v>
      </c>
      <c r="K57" s="11">
        <v>495</v>
      </c>
      <c r="L57" s="34">
        <v>107.47474747474747</v>
      </c>
      <c r="M57" s="34">
        <v>7.6626065546249835</v>
      </c>
    </row>
    <row r="58" spans="1:13" ht="12.75">
      <c r="A58" s="10">
        <v>1950</v>
      </c>
      <c r="B58" s="11">
        <v>1952</v>
      </c>
      <c r="C58" s="11">
        <v>1013</v>
      </c>
      <c r="D58" s="11">
        <v>939</v>
      </c>
      <c r="E58" s="34">
        <v>107.88072417465389</v>
      </c>
      <c r="F58" s="34">
        <v>14.076381677627783</v>
      </c>
      <c r="H58" s="10">
        <v>2009</v>
      </c>
      <c r="I58" s="11">
        <v>1033</v>
      </c>
      <c r="J58" s="11">
        <v>536</v>
      </c>
      <c r="K58" s="11">
        <v>497</v>
      </c>
      <c r="L58" s="34">
        <v>107.8</v>
      </c>
      <c r="M58" s="34">
        <v>7.7</v>
      </c>
    </row>
    <row r="59" spans="1:13" ht="12.75">
      <c r="A59" s="10">
        <v>1951</v>
      </c>
      <c r="B59" s="11">
        <v>1814</v>
      </c>
      <c r="C59" s="11">
        <v>940</v>
      </c>
      <c r="D59" s="11">
        <v>874</v>
      </c>
      <c r="E59" s="34">
        <v>107.55148741418765</v>
      </c>
      <c r="F59" s="34">
        <v>13.271293329236352</v>
      </c>
      <c r="H59" s="20">
        <v>2010</v>
      </c>
      <c r="I59" s="11">
        <v>1021</v>
      </c>
      <c r="J59" s="11">
        <v>504</v>
      </c>
      <c r="K59" s="11">
        <v>517</v>
      </c>
      <c r="L59" s="195">
        <v>97.48549323017409</v>
      </c>
      <c r="M59" s="32">
        <v>7.6</v>
      </c>
    </row>
    <row r="60" spans="1:13" ht="12.75">
      <c r="A60" s="10">
        <v>1952</v>
      </c>
      <c r="B60" s="11">
        <v>1891</v>
      </c>
      <c r="C60" s="11">
        <v>959</v>
      </c>
      <c r="D60" s="11">
        <v>932</v>
      </c>
      <c r="E60" s="34">
        <v>102.89699570815452</v>
      </c>
      <c r="F60" s="34">
        <v>14.06486498547771</v>
      </c>
      <c r="H60" s="20">
        <v>2011</v>
      </c>
      <c r="I60" s="11">
        <f>J60+K60</f>
        <v>969</v>
      </c>
      <c r="J60" s="11">
        <v>493</v>
      </c>
      <c r="K60" s="11">
        <v>476</v>
      </c>
      <c r="L60" s="195">
        <f>J60/K60*100</f>
        <v>103.57142857142858</v>
      </c>
      <c r="M60" s="195">
        <f>I60/(('TAV.3.1ok'!I123+'TAV.3.1ok'!I124)/2)*1000</f>
        <v>7.2404208261103475</v>
      </c>
    </row>
    <row r="61" spans="1:13" ht="12.75">
      <c r="A61" s="10">
        <v>1953</v>
      </c>
      <c r="B61" s="11">
        <v>1956</v>
      </c>
      <c r="C61" s="11">
        <v>1030</v>
      </c>
      <c r="D61" s="11">
        <v>926</v>
      </c>
      <c r="E61" s="34">
        <v>111.23110151187905</v>
      </c>
      <c r="F61" s="34">
        <v>14.393147802027991</v>
      </c>
      <c r="H61" s="20">
        <v>2012</v>
      </c>
      <c r="I61" s="11">
        <v>941</v>
      </c>
      <c r="J61" s="11">
        <v>496</v>
      </c>
      <c r="K61" s="11">
        <v>445</v>
      </c>
      <c r="L61" s="195">
        <f>J61/K61*100</f>
        <v>111.46067415730336</v>
      </c>
      <c r="M61" s="195">
        <f>I61/(('TAV.3.1ok'!I124+'TAV.3.1ok'!I125)/2)*1000</f>
        <v>7.125090388699804</v>
      </c>
    </row>
    <row r="62" spans="1:13" ht="12.75">
      <c r="A62" s="10">
        <v>1954</v>
      </c>
      <c r="B62" s="11">
        <v>1848</v>
      </c>
      <c r="C62" s="11">
        <v>959</v>
      </c>
      <c r="D62" s="11">
        <v>889</v>
      </c>
      <c r="E62" s="34">
        <v>107.87401574803151</v>
      </c>
      <c r="F62" s="34">
        <v>13.360468773157603</v>
      </c>
      <c r="H62" s="20">
        <v>2013</v>
      </c>
      <c r="I62" s="20">
        <v>840</v>
      </c>
      <c r="J62" s="20">
        <v>415</v>
      </c>
      <c r="K62" s="20">
        <v>425</v>
      </c>
      <c r="L62" s="195">
        <f>J62/K62*100</f>
        <v>97.6470588235294</v>
      </c>
      <c r="M62" s="195">
        <f>I62/(('TAV.3.1ok'!I125+'TAV.3.1ok'!I126)/2)*1000</f>
        <v>6.333289352157277</v>
      </c>
    </row>
    <row r="63" spans="1:13" ht="12.75">
      <c r="A63" s="10">
        <v>1955</v>
      </c>
      <c r="B63" s="11">
        <v>1856</v>
      </c>
      <c r="C63" s="11">
        <v>961</v>
      </c>
      <c r="D63" s="11">
        <v>895</v>
      </c>
      <c r="E63" s="34">
        <v>107.37430167597766</v>
      </c>
      <c r="F63" s="34">
        <v>13.222952081047577</v>
      </c>
      <c r="H63" s="20">
        <v>2014</v>
      </c>
      <c r="I63" s="20">
        <v>890</v>
      </c>
      <c r="J63" s="20">
        <v>459</v>
      </c>
      <c r="K63" s="20">
        <v>431</v>
      </c>
      <c r="L63" s="195">
        <f>J63/K63*100</f>
        <v>106.49651972157773</v>
      </c>
      <c r="M63" s="195">
        <f>I63/(('TAV.3.1ok'!I126+'TAV.3.1ok'!I127)/2)*1000</f>
        <v>6.6640459744295315</v>
      </c>
    </row>
    <row r="64" spans="1:13" ht="12.75">
      <c r="A64" s="10">
        <v>1956</v>
      </c>
      <c r="B64" s="11">
        <v>2010</v>
      </c>
      <c r="C64" s="11">
        <v>1010</v>
      </c>
      <c r="D64" s="11">
        <v>1000</v>
      </c>
      <c r="E64" s="34">
        <v>101</v>
      </c>
      <c r="F64" s="34">
        <v>14.141186734019051</v>
      </c>
      <c r="H64" s="20">
        <v>2015</v>
      </c>
      <c r="I64" s="20">
        <v>805</v>
      </c>
      <c r="J64" s="20">
        <v>417</v>
      </c>
      <c r="K64" s="20">
        <v>388</v>
      </c>
      <c r="L64" s="195">
        <v>107.4742268041237</v>
      </c>
      <c r="M64" s="195">
        <f>I64/(('TAV.3.1ok'!I127+'TAV.3.1ok'!I128)/2)*1000</f>
        <v>6.033646008611999</v>
      </c>
    </row>
    <row r="65" spans="1:13" ht="12.75">
      <c r="A65" s="10">
        <v>1957</v>
      </c>
      <c r="B65" s="11">
        <v>2020</v>
      </c>
      <c r="C65" s="11">
        <v>1045</v>
      </c>
      <c r="D65" s="11">
        <v>975</v>
      </c>
      <c r="E65" s="34">
        <v>107.17948717948718</v>
      </c>
      <c r="F65" s="34">
        <v>14.033137656743895</v>
      </c>
      <c r="H65" s="20">
        <v>2016</v>
      </c>
      <c r="I65" s="20">
        <v>845</v>
      </c>
      <c r="J65" s="20">
        <v>397</v>
      </c>
      <c r="K65" s="20">
        <v>448</v>
      </c>
      <c r="L65" s="195">
        <f>J65/K65*100</f>
        <v>88.61607142857143</v>
      </c>
      <c r="M65" s="195">
        <f>I65/(('TAV.3.1ok'!I128+'TAV.3.1ok'!I129)/2)*1000</f>
        <v>6.37341418895476</v>
      </c>
    </row>
    <row r="66" spans="1:13" ht="12.75">
      <c r="A66" s="17">
        <v>1958</v>
      </c>
      <c r="B66" s="43">
        <v>1969</v>
      </c>
      <c r="C66" s="43">
        <v>1026</v>
      </c>
      <c r="D66" s="43">
        <v>943</v>
      </c>
      <c r="E66" s="36">
        <v>108.8016967126193</v>
      </c>
      <c r="F66" s="36">
        <v>13.509016874264603</v>
      </c>
      <c r="G66" s="18"/>
      <c r="H66" s="18">
        <v>2017</v>
      </c>
      <c r="I66" s="18">
        <v>756</v>
      </c>
      <c r="J66" s="18">
        <v>389</v>
      </c>
      <c r="K66" s="18">
        <v>367</v>
      </c>
      <c r="L66" s="328">
        <f>J66/K66*100</f>
        <v>105.99455040871935</v>
      </c>
      <c r="M66" s="328">
        <f>I66/(('TAV.3.1ok'!I129+'TAV.3.1ok'!I130)/2)*1000</f>
        <v>5.721053248930141</v>
      </c>
    </row>
  </sheetData>
  <mergeCells count="3">
    <mergeCell ref="A3:M3"/>
    <mergeCell ref="B4:D5"/>
    <mergeCell ref="I4:K5"/>
  </mergeCells>
  <printOptions/>
  <pageMargins left="0.46" right="0.38" top="0.67" bottom="0.59" header="0.5" footer="0.5"/>
  <pageSetup fitToHeight="1" fitToWidth="1" horizontalDpi="300" verticalDpi="300" orientation="portrait" paperSize="9" scale="8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G33" sqref="G33"/>
    </sheetView>
  </sheetViews>
  <sheetFormatPr defaultColWidth="9.00390625" defaultRowHeight="15.75"/>
  <cols>
    <col min="1" max="1" width="25.50390625" style="205" customWidth="1"/>
    <col min="2" max="4" width="9.875" style="205" customWidth="1"/>
    <col min="5" max="6" width="8.00390625" style="205" customWidth="1"/>
    <col min="7" max="7" width="33.75390625" style="205" customWidth="1"/>
    <col min="8" max="16384" width="8.00390625" style="205" customWidth="1"/>
  </cols>
  <sheetData>
    <row r="1" s="54" customFormat="1" ht="81.75" customHeight="1"/>
    <row r="2" s="54" customFormat="1" ht="12.75"/>
    <row r="3" spans="1:4" ht="38.25">
      <c r="A3" s="307" t="s">
        <v>389</v>
      </c>
      <c r="B3" s="284"/>
      <c r="C3" s="284"/>
      <c r="D3" s="284"/>
    </row>
    <row r="4" spans="1:4" ht="12.75">
      <c r="A4" s="170" t="s">
        <v>146</v>
      </c>
      <c r="B4" s="206" t="s">
        <v>188</v>
      </c>
      <c r="C4" s="206" t="s">
        <v>21</v>
      </c>
      <c r="D4" s="206" t="s">
        <v>10</v>
      </c>
    </row>
    <row r="5" spans="1:4" ht="16.5" customHeight="1">
      <c r="A5" s="207" t="s">
        <v>189</v>
      </c>
      <c r="B5" s="285">
        <v>245</v>
      </c>
      <c r="C5" s="285">
        <v>343</v>
      </c>
      <c r="D5" s="285">
        <v>588</v>
      </c>
    </row>
    <row r="6" spans="1:4" ht="16.5" customHeight="1">
      <c r="A6" s="207" t="s">
        <v>190</v>
      </c>
      <c r="B6" s="285">
        <v>236</v>
      </c>
      <c r="C6" s="285">
        <v>308</v>
      </c>
      <c r="D6" s="285">
        <v>544</v>
      </c>
    </row>
    <row r="7" spans="1:4" ht="16.5" customHeight="1">
      <c r="A7" s="207" t="s">
        <v>191</v>
      </c>
      <c r="B7" s="285">
        <v>177</v>
      </c>
      <c r="C7" s="285">
        <v>196</v>
      </c>
      <c r="D7" s="285">
        <v>373</v>
      </c>
    </row>
    <row r="8" spans="1:4" ht="16.5" customHeight="1">
      <c r="A8" s="207" t="s">
        <v>192</v>
      </c>
      <c r="B8" s="285">
        <v>208</v>
      </c>
      <c r="C8" s="285">
        <v>225</v>
      </c>
      <c r="D8" s="285">
        <v>433</v>
      </c>
    </row>
    <row r="9" spans="1:4" ht="16.5" customHeight="1">
      <c r="A9" s="208" t="s">
        <v>10</v>
      </c>
      <c r="B9" s="254">
        <f>SUM(B5:B8)</f>
        <v>866</v>
      </c>
      <c r="C9" s="254">
        <f>SUM(C5:C8)</f>
        <v>1072</v>
      </c>
      <c r="D9" s="254">
        <f>SUM(D5:D8)</f>
        <v>1938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D31" sqref="D31"/>
    </sheetView>
  </sheetViews>
  <sheetFormatPr defaultColWidth="9.00390625" defaultRowHeight="15.75"/>
  <cols>
    <col min="1" max="1" width="53.875" style="197" customWidth="1"/>
    <col min="2" max="3" width="11.00390625" style="197" customWidth="1"/>
    <col min="4" max="4" width="11.75390625" style="197" customWidth="1"/>
    <col min="5" max="7" width="11.00390625" style="197" customWidth="1"/>
    <col min="8" max="16384" width="8.00390625" style="197" customWidth="1"/>
  </cols>
  <sheetData>
    <row r="1" s="54" customFormat="1" ht="81.75" customHeight="1"/>
    <row r="2" s="54" customFormat="1" ht="12.75"/>
    <row r="3" spans="1:6" ht="25.5">
      <c r="A3" s="307" t="s">
        <v>390</v>
      </c>
      <c r="B3" s="284"/>
      <c r="C3" s="284"/>
      <c r="D3" s="284"/>
      <c r="E3" s="284"/>
      <c r="F3" s="284"/>
    </row>
    <row r="4" spans="1:6" ht="12.75" customHeight="1">
      <c r="A4" s="211"/>
      <c r="B4" s="209" t="s">
        <v>108</v>
      </c>
      <c r="C4" s="209"/>
      <c r="D4" s="209"/>
      <c r="E4" s="209"/>
      <c r="F4" s="212"/>
    </row>
    <row r="5" spans="1:6" ht="32.25">
      <c r="A5" s="208" t="s">
        <v>193</v>
      </c>
      <c r="B5" s="224" t="s">
        <v>189</v>
      </c>
      <c r="C5" s="224" t="s">
        <v>190</v>
      </c>
      <c r="D5" s="224" t="s">
        <v>191</v>
      </c>
      <c r="E5" s="224" t="s">
        <v>192</v>
      </c>
      <c r="F5" s="210" t="s">
        <v>10</v>
      </c>
    </row>
    <row r="6" spans="1:6" ht="12.75">
      <c r="A6" s="207" t="s">
        <v>194</v>
      </c>
      <c r="B6" s="285">
        <v>34</v>
      </c>
      <c r="C6" s="285">
        <v>30</v>
      </c>
      <c r="D6" s="285">
        <v>14</v>
      </c>
      <c r="E6" s="285">
        <v>26</v>
      </c>
      <c r="F6" s="285">
        <v>104</v>
      </c>
    </row>
    <row r="7" spans="1:6" ht="12.75">
      <c r="A7" s="207" t="s">
        <v>195</v>
      </c>
      <c r="B7" s="285">
        <v>156</v>
      </c>
      <c r="C7" s="285">
        <v>182</v>
      </c>
      <c r="D7" s="285">
        <v>119</v>
      </c>
      <c r="E7" s="285">
        <v>113</v>
      </c>
      <c r="F7" s="285">
        <v>570</v>
      </c>
    </row>
    <row r="8" spans="1:6" ht="12.75">
      <c r="A8" s="207" t="s">
        <v>196</v>
      </c>
      <c r="B8" s="285">
        <v>19</v>
      </c>
      <c r="C8" s="285">
        <v>23</v>
      </c>
      <c r="D8" s="285">
        <v>7</v>
      </c>
      <c r="E8" s="285">
        <v>18</v>
      </c>
      <c r="F8" s="285">
        <v>67</v>
      </c>
    </row>
    <row r="9" spans="1:6" ht="12.75">
      <c r="A9" s="207" t="s">
        <v>197</v>
      </c>
      <c r="B9" s="285">
        <v>214</v>
      </c>
      <c r="C9" s="285">
        <v>161</v>
      </c>
      <c r="D9" s="285">
        <v>125</v>
      </c>
      <c r="E9" s="285">
        <v>147</v>
      </c>
      <c r="F9" s="285">
        <v>647</v>
      </c>
    </row>
    <row r="10" spans="1:6" ht="12.75">
      <c r="A10" s="207" t="s">
        <v>198</v>
      </c>
      <c r="B10" s="285">
        <v>48</v>
      </c>
      <c r="C10" s="285">
        <v>40</v>
      </c>
      <c r="D10" s="285">
        <v>31</v>
      </c>
      <c r="E10" s="285">
        <v>38</v>
      </c>
      <c r="F10" s="285">
        <v>157</v>
      </c>
    </row>
    <row r="11" spans="1:6" ht="12.75">
      <c r="A11" s="286" t="s">
        <v>199</v>
      </c>
      <c r="B11" s="285">
        <v>21</v>
      </c>
      <c r="C11" s="285">
        <v>18</v>
      </c>
      <c r="D11" s="285">
        <v>17</v>
      </c>
      <c r="E11" s="285">
        <v>14</v>
      </c>
      <c r="F11" s="285">
        <v>70</v>
      </c>
    </row>
    <row r="12" spans="1:6" ht="12.75">
      <c r="A12" s="286" t="s">
        <v>200</v>
      </c>
      <c r="B12" s="285">
        <v>20</v>
      </c>
      <c r="C12" s="285">
        <v>17</v>
      </c>
      <c r="D12" s="285">
        <v>11</v>
      </c>
      <c r="E12" s="285">
        <v>17</v>
      </c>
      <c r="F12" s="285">
        <v>65</v>
      </c>
    </row>
    <row r="13" spans="1:6" ht="12.75">
      <c r="A13" s="286" t="s">
        <v>201</v>
      </c>
      <c r="B13" s="285">
        <v>25</v>
      </c>
      <c r="C13" s="285">
        <v>23</v>
      </c>
      <c r="D13" s="285">
        <v>13</v>
      </c>
      <c r="E13" s="285">
        <v>23</v>
      </c>
      <c r="F13" s="285">
        <v>84</v>
      </c>
    </row>
    <row r="14" spans="1:6" ht="12.75">
      <c r="A14" s="207" t="s">
        <v>351</v>
      </c>
      <c r="B14" s="285">
        <v>51</v>
      </c>
      <c r="C14" s="285">
        <v>50</v>
      </c>
      <c r="D14" s="285">
        <v>36</v>
      </c>
      <c r="E14" s="285">
        <v>37</v>
      </c>
      <c r="F14" s="285">
        <v>174</v>
      </c>
    </row>
    <row r="15" spans="1:6" ht="12.75">
      <c r="A15" s="287" t="s">
        <v>10</v>
      </c>
      <c r="B15" s="254">
        <f>SUM(B6:B14)</f>
        <v>588</v>
      </c>
      <c r="C15" s="254">
        <f>SUM(C6:C14)</f>
        <v>544</v>
      </c>
      <c r="D15" s="254">
        <f>SUM(D6:D14)</f>
        <v>373</v>
      </c>
      <c r="E15" s="254">
        <f>SUM(E6:E14)</f>
        <v>433</v>
      </c>
      <c r="F15" s="254">
        <f>SUM(F6:F14)</f>
        <v>1938</v>
      </c>
    </row>
    <row r="16" spans="2:6" ht="12.75">
      <c r="B16" s="285"/>
      <c r="C16" s="285"/>
      <c r="D16" s="285"/>
      <c r="E16" s="285"/>
      <c r="F16" s="285"/>
    </row>
    <row r="17" spans="2:6" ht="12.75">
      <c r="B17" s="285"/>
      <c r="C17" s="285"/>
      <c r="D17" s="285"/>
      <c r="E17" s="285"/>
      <c r="F17" s="28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F19"/>
  <sheetViews>
    <sheetView workbookViewId="0" topLeftCell="A1">
      <selection activeCell="C28" sqref="C28"/>
    </sheetView>
  </sheetViews>
  <sheetFormatPr defaultColWidth="9.00390625" defaultRowHeight="15.75"/>
  <cols>
    <col min="1" max="1" width="55.75390625" style="197" customWidth="1"/>
    <col min="2" max="6" width="11.125" style="205" customWidth="1"/>
    <col min="7" max="16384" width="8.00390625" style="205" customWidth="1"/>
  </cols>
  <sheetData>
    <row r="1" s="54" customFormat="1" ht="81.75" customHeight="1"/>
    <row r="2" s="54" customFormat="1" ht="12.75"/>
    <row r="3" s="54" customFormat="1" ht="12.75"/>
    <row r="4" spans="1:6" s="310" customFormat="1" ht="25.5">
      <c r="A4" s="308" t="s">
        <v>391</v>
      </c>
      <c r="B4" s="309"/>
      <c r="C4" s="309"/>
      <c r="D4" s="309"/>
      <c r="E4" s="309"/>
      <c r="F4" s="309"/>
    </row>
    <row r="5" spans="1:6" s="197" customFormat="1" ht="12.75" customHeight="1">
      <c r="A5" s="211"/>
      <c r="B5" s="209" t="s">
        <v>108</v>
      </c>
      <c r="C5" s="209"/>
      <c r="D5" s="209"/>
      <c r="E5" s="209"/>
      <c r="F5" s="212"/>
    </row>
    <row r="6" spans="1:6" s="197" customFormat="1" ht="32.25">
      <c r="A6" s="208" t="s">
        <v>193</v>
      </c>
      <c r="B6" s="224" t="s">
        <v>189</v>
      </c>
      <c r="C6" s="224" t="s">
        <v>190</v>
      </c>
      <c r="D6" s="224" t="s">
        <v>191</v>
      </c>
      <c r="E6" s="224" t="s">
        <v>192</v>
      </c>
      <c r="F6" s="210" t="s">
        <v>10</v>
      </c>
    </row>
    <row r="7" spans="1:6" s="197" customFormat="1" ht="12.75">
      <c r="A7" s="207" t="s">
        <v>194</v>
      </c>
      <c r="B7" s="288">
        <v>0.9805476647103779</v>
      </c>
      <c r="C7" s="288">
        <v>0.7806502816846433</v>
      </c>
      <c r="D7" s="288">
        <v>0.5728783042802194</v>
      </c>
      <c r="E7" s="288">
        <v>0.7550457383476115</v>
      </c>
      <c r="F7" s="288">
        <v>0.7865351237091182</v>
      </c>
    </row>
    <row r="8" spans="1:6" s="197" customFormat="1" ht="12.75">
      <c r="A8" s="207" t="s">
        <v>195</v>
      </c>
      <c r="B8" s="288">
        <v>4.4989834027887925</v>
      </c>
      <c r="C8" s="288">
        <v>4.73594504222017</v>
      </c>
      <c r="D8" s="288">
        <v>4.869465586381864</v>
      </c>
      <c r="E8" s="288">
        <v>3.2815449397415417</v>
      </c>
      <c r="F8" s="288">
        <v>4.310817504944205</v>
      </c>
    </row>
    <row r="9" spans="1:6" s="197" customFormat="1" ht="12.75">
      <c r="A9" s="207" t="s">
        <v>196</v>
      </c>
      <c r="B9" s="288">
        <v>0.547953106749917</v>
      </c>
      <c r="C9" s="288">
        <v>0.5984985492915599</v>
      </c>
      <c r="D9" s="288">
        <v>0.2864391521401097</v>
      </c>
      <c r="E9" s="288">
        <v>0.5227239727021925</v>
      </c>
      <c r="F9" s="288">
        <v>0.5067101277741435</v>
      </c>
    </row>
    <row r="10" spans="1:6" s="197" customFormat="1" ht="12.75">
      <c r="A10" s="207" t="s">
        <v>197</v>
      </c>
      <c r="B10" s="288">
        <v>6.171682360235908</v>
      </c>
      <c r="C10" s="288">
        <v>4.189489845040919</v>
      </c>
      <c r="D10" s="288">
        <v>5.1149848596448155</v>
      </c>
      <c r="E10" s="288">
        <v>4.268912443734572</v>
      </c>
      <c r="F10" s="288">
        <v>4.893156009998072</v>
      </c>
    </row>
    <row r="11" spans="1:6" s="197" customFormat="1" ht="12.75">
      <c r="A11" s="207" t="s">
        <v>198</v>
      </c>
      <c r="B11" s="288">
        <v>1.3843025854734747</v>
      </c>
      <c r="C11" s="288">
        <v>1.0408670422461912</v>
      </c>
      <c r="D11" s="288">
        <v>1.2685162451919143</v>
      </c>
      <c r="E11" s="288">
        <v>1.1035283868157397</v>
      </c>
      <c r="F11" s="288">
        <v>1.1873655232916496</v>
      </c>
    </row>
    <row r="12" spans="1:6" s="197" customFormat="1" ht="12.75">
      <c r="A12" s="286" t="s">
        <v>199</v>
      </c>
      <c r="B12" s="288">
        <v>0.6056323811446452</v>
      </c>
      <c r="C12" s="288">
        <v>0.468390169010786</v>
      </c>
      <c r="D12" s="288">
        <v>0.695637940911695</v>
      </c>
      <c r="E12" s="288">
        <v>0.4065630898794831</v>
      </c>
      <c r="F12" s="288">
        <v>0.5293986409580603</v>
      </c>
    </row>
    <row r="13" spans="1:6" s="197" customFormat="1" ht="12.75">
      <c r="A13" s="286" t="s">
        <v>200</v>
      </c>
      <c r="B13" s="288">
        <v>0.5767927439472812</v>
      </c>
      <c r="C13" s="288">
        <v>0.4423684929546312</v>
      </c>
      <c r="D13" s="288">
        <v>0.45011866764874375</v>
      </c>
      <c r="E13" s="288">
        <v>0.49368375199651515</v>
      </c>
      <c r="F13" s="288">
        <v>0.49158445231819886</v>
      </c>
    </row>
    <row r="14" spans="1:6" s="197" customFormat="1" ht="12.75">
      <c r="A14" s="286" t="s">
        <v>201</v>
      </c>
      <c r="B14" s="288">
        <v>0.7209909299341014</v>
      </c>
      <c r="C14" s="288">
        <v>0.5984985492915599</v>
      </c>
      <c r="D14" s="288">
        <v>0.5319584254030608</v>
      </c>
      <c r="E14" s="288">
        <v>0.6679250762305794</v>
      </c>
      <c r="F14" s="288">
        <v>0.6352783691496724</v>
      </c>
    </row>
    <row r="15" spans="1:6" s="197" customFormat="1" ht="12.75">
      <c r="A15" s="207" t="s">
        <v>351</v>
      </c>
      <c r="B15" s="288">
        <v>1.4708214970655669</v>
      </c>
      <c r="C15" s="288">
        <v>1.301083802807739</v>
      </c>
      <c r="D15" s="288">
        <v>1.473115639577707</v>
      </c>
      <c r="E15" s="288">
        <v>1.0744881661100625</v>
      </c>
      <c r="F15" s="288">
        <v>1.3159337646671783</v>
      </c>
    </row>
    <row r="16" spans="1:6" s="197" customFormat="1" ht="12.75">
      <c r="A16" s="287" t="s">
        <v>10</v>
      </c>
      <c r="B16" s="289">
        <v>16.957706672050065</v>
      </c>
      <c r="C16" s="289">
        <v>14.155791774548199</v>
      </c>
      <c r="D16" s="289">
        <v>15.263114821180128</v>
      </c>
      <c r="E16" s="289">
        <v>12.574415565558299</v>
      </c>
      <c r="F16" s="289">
        <v>14.656779516810298</v>
      </c>
    </row>
    <row r="17" spans="2:6" s="197" customFormat="1" ht="12.75">
      <c r="B17" s="285"/>
      <c r="C17" s="285"/>
      <c r="D17" s="285"/>
      <c r="E17" s="285"/>
      <c r="F17" s="285"/>
    </row>
    <row r="18" spans="2:6" ht="12.75">
      <c r="B18" s="311"/>
      <c r="F18" s="311"/>
    </row>
    <row r="19" spans="2:6" ht="12.75">
      <c r="B19" s="311"/>
      <c r="F19" s="31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A1">
      <selection activeCell="P32" sqref="P32"/>
    </sheetView>
  </sheetViews>
  <sheetFormatPr defaultColWidth="9.00390625" defaultRowHeight="12.75" customHeight="1"/>
  <cols>
    <col min="1" max="1" width="13.375" style="54" customWidth="1"/>
    <col min="2" max="4" width="7.75390625" style="54" hidden="1" customWidth="1"/>
    <col min="5" max="7" width="8.75390625" style="54" hidden="1" customWidth="1"/>
    <col min="8" max="19" width="8.75390625" style="54" customWidth="1"/>
    <col min="20" max="16384" width="9.00390625" style="54" customWidth="1"/>
  </cols>
  <sheetData>
    <row r="1" ht="100.5" customHeight="1"/>
    <row r="2" spans="1:16" s="20" customFormat="1" ht="20.25" customHeight="1">
      <c r="A2" s="312" t="s">
        <v>392</v>
      </c>
      <c r="B2" s="300"/>
      <c r="C2" s="300"/>
      <c r="D2" s="300"/>
      <c r="E2" s="300"/>
      <c r="F2" s="300"/>
      <c r="G2" s="18"/>
      <c r="H2" s="300"/>
      <c r="I2" s="300"/>
      <c r="J2" s="18"/>
      <c r="K2" s="18"/>
      <c r="L2" s="18"/>
      <c r="M2" s="18"/>
      <c r="N2" s="18"/>
      <c r="O2" s="18"/>
      <c r="P2" s="18"/>
    </row>
    <row r="3" spans="1:19" s="20" customFormat="1" ht="20.25" customHeight="1">
      <c r="A3" s="320"/>
      <c r="B3" s="321" t="s">
        <v>324</v>
      </c>
      <c r="C3" s="321"/>
      <c r="D3" s="321"/>
      <c r="E3" s="321" t="s">
        <v>325</v>
      </c>
      <c r="F3" s="321"/>
      <c r="G3" s="321"/>
      <c r="H3" s="321" t="s">
        <v>326</v>
      </c>
      <c r="I3" s="321"/>
      <c r="J3" s="321"/>
      <c r="K3" s="321" t="s">
        <v>327</v>
      </c>
      <c r="L3" s="321"/>
      <c r="M3" s="321"/>
      <c r="N3" s="313" t="s">
        <v>352</v>
      </c>
      <c r="O3" s="313"/>
      <c r="P3" s="313"/>
      <c r="Q3" s="313" t="s">
        <v>393</v>
      </c>
      <c r="R3" s="313"/>
      <c r="S3" s="313"/>
    </row>
    <row r="4" spans="1:19" ht="12.75" customHeight="1">
      <c r="A4" s="198" t="s">
        <v>147</v>
      </c>
      <c r="B4" s="199" t="s">
        <v>188</v>
      </c>
      <c r="C4" s="199" t="s">
        <v>21</v>
      </c>
      <c r="D4" s="200" t="s">
        <v>10</v>
      </c>
      <c r="E4" s="199" t="s">
        <v>188</v>
      </c>
      <c r="F4" s="199" t="s">
        <v>21</v>
      </c>
      <c r="G4" s="200" t="s">
        <v>10</v>
      </c>
      <c r="H4" s="199" t="s">
        <v>188</v>
      </c>
      <c r="I4" s="199" t="s">
        <v>21</v>
      </c>
      <c r="J4" s="200" t="s">
        <v>10</v>
      </c>
      <c r="K4" s="199" t="s">
        <v>188</v>
      </c>
      <c r="L4" s="199" t="s">
        <v>21</v>
      </c>
      <c r="M4" s="200" t="s">
        <v>10</v>
      </c>
      <c r="N4" s="199" t="s">
        <v>188</v>
      </c>
      <c r="O4" s="199" t="s">
        <v>21</v>
      </c>
      <c r="P4" s="200" t="s">
        <v>10</v>
      </c>
      <c r="Q4" s="199" t="s">
        <v>188</v>
      </c>
      <c r="R4" s="199" t="s">
        <v>21</v>
      </c>
      <c r="S4" s="200" t="s">
        <v>10</v>
      </c>
    </row>
    <row r="5" spans="1:19" ht="12.75" customHeight="1">
      <c r="A5" s="322" t="s">
        <v>328</v>
      </c>
      <c r="B5" s="323">
        <v>10</v>
      </c>
      <c r="C5" s="323">
        <v>5</v>
      </c>
      <c r="D5" s="323">
        <v>15</v>
      </c>
      <c r="E5" s="323">
        <v>14</v>
      </c>
      <c r="F5" s="323">
        <v>5</v>
      </c>
      <c r="G5" s="323">
        <v>19</v>
      </c>
      <c r="H5" s="323">
        <v>10</v>
      </c>
      <c r="I5" s="323">
        <v>4</v>
      </c>
      <c r="J5" s="323">
        <v>14</v>
      </c>
      <c r="K5" s="323">
        <v>8</v>
      </c>
      <c r="L5" s="323">
        <v>2</v>
      </c>
      <c r="M5" s="323">
        <v>10</v>
      </c>
      <c r="N5" s="323">
        <v>5</v>
      </c>
      <c r="O5" s="323">
        <v>5</v>
      </c>
      <c r="P5" s="323">
        <v>10</v>
      </c>
      <c r="Q5" s="323">
        <v>9</v>
      </c>
      <c r="R5" s="323">
        <v>3</v>
      </c>
      <c r="S5" s="323">
        <v>12</v>
      </c>
    </row>
    <row r="6" spans="1:19" ht="12.75" customHeight="1">
      <c r="A6" s="20" t="s">
        <v>329</v>
      </c>
      <c r="B6" s="323">
        <v>7</v>
      </c>
      <c r="C6" s="323">
        <v>3</v>
      </c>
      <c r="D6" s="323">
        <v>10</v>
      </c>
      <c r="E6" s="323">
        <v>4</v>
      </c>
      <c r="F6" s="323">
        <v>6</v>
      </c>
      <c r="G6" s="323">
        <v>10</v>
      </c>
      <c r="H6" s="323">
        <v>7</v>
      </c>
      <c r="I6" s="323">
        <v>2</v>
      </c>
      <c r="J6" s="323">
        <v>9</v>
      </c>
      <c r="K6" s="323">
        <v>10</v>
      </c>
      <c r="L6" s="323">
        <v>5</v>
      </c>
      <c r="M6" s="323">
        <v>15</v>
      </c>
      <c r="N6" s="323">
        <v>6</v>
      </c>
      <c r="O6" s="323">
        <v>4</v>
      </c>
      <c r="P6" s="323">
        <v>10</v>
      </c>
      <c r="Q6" s="323">
        <v>8</v>
      </c>
      <c r="R6" s="323">
        <v>2</v>
      </c>
      <c r="S6" s="323">
        <v>10</v>
      </c>
    </row>
    <row r="7" spans="1:19" ht="12.75" customHeight="1">
      <c r="A7" s="20" t="s">
        <v>330</v>
      </c>
      <c r="B7" s="323">
        <v>18</v>
      </c>
      <c r="C7" s="323">
        <v>7</v>
      </c>
      <c r="D7" s="323">
        <v>25</v>
      </c>
      <c r="E7" s="323">
        <v>8</v>
      </c>
      <c r="F7" s="323">
        <v>9</v>
      </c>
      <c r="G7" s="323">
        <v>17</v>
      </c>
      <c r="H7" s="323">
        <v>12</v>
      </c>
      <c r="I7" s="323">
        <v>11</v>
      </c>
      <c r="J7" s="323">
        <v>23</v>
      </c>
      <c r="K7" s="323">
        <v>7</v>
      </c>
      <c r="L7" s="323">
        <v>9</v>
      </c>
      <c r="M7" s="323">
        <v>16</v>
      </c>
      <c r="N7" s="323">
        <v>10</v>
      </c>
      <c r="O7" s="323">
        <v>9</v>
      </c>
      <c r="P7" s="323">
        <v>19</v>
      </c>
      <c r="Q7" s="323">
        <v>12</v>
      </c>
      <c r="R7" s="323">
        <v>7</v>
      </c>
      <c r="S7" s="323">
        <v>19</v>
      </c>
    </row>
    <row r="8" spans="1:19" ht="12.75" customHeight="1">
      <c r="A8" s="20" t="s">
        <v>331</v>
      </c>
      <c r="B8" s="323">
        <v>18</v>
      </c>
      <c r="C8" s="323">
        <v>8</v>
      </c>
      <c r="D8" s="323">
        <v>26</v>
      </c>
      <c r="E8" s="323">
        <v>15</v>
      </c>
      <c r="F8" s="323">
        <v>9</v>
      </c>
      <c r="G8" s="323">
        <v>24</v>
      </c>
      <c r="H8" s="323">
        <v>16</v>
      </c>
      <c r="I8" s="323">
        <v>8</v>
      </c>
      <c r="J8" s="323">
        <v>24</v>
      </c>
      <c r="K8" s="323">
        <v>14</v>
      </c>
      <c r="L8" s="323">
        <v>15</v>
      </c>
      <c r="M8" s="323">
        <v>29</v>
      </c>
      <c r="N8" s="323">
        <v>19</v>
      </c>
      <c r="O8" s="323">
        <v>11</v>
      </c>
      <c r="P8" s="323">
        <v>30</v>
      </c>
      <c r="Q8" s="323">
        <v>16</v>
      </c>
      <c r="R8" s="323">
        <v>15</v>
      </c>
      <c r="S8" s="323">
        <v>31</v>
      </c>
    </row>
    <row r="9" spans="1:19" ht="12.75" customHeight="1">
      <c r="A9" s="20" t="s">
        <v>332</v>
      </c>
      <c r="B9" s="323">
        <v>30</v>
      </c>
      <c r="C9" s="323">
        <v>13</v>
      </c>
      <c r="D9" s="323">
        <v>43</v>
      </c>
      <c r="E9" s="323">
        <v>29</v>
      </c>
      <c r="F9" s="323">
        <v>14</v>
      </c>
      <c r="G9" s="323">
        <v>43</v>
      </c>
      <c r="H9" s="323">
        <v>15</v>
      </c>
      <c r="I9" s="323">
        <v>17</v>
      </c>
      <c r="J9" s="323">
        <v>32</v>
      </c>
      <c r="K9" s="323">
        <v>17</v>
      </c>
      <c r="L9" s="323">
        <v>20</v>
      </c>
      <c r="M9" s="323">
        <v>37</v>
      </c>
      <c r="N9" s="323">
        <v>22</v>
      </c>
      <c r="O9" s="323">
        <v>16</v>
      </c>
      <c r="P9" s="323">
        <v>38</v>
      </c>
      <c r="Q9" s="323">
        <v>25</v>
      </c>
      <c r="R9" s="323">
        <v>17</v>
      </c>
      <c r="S9" s="323">
        <v>42</v>
      </c>
    </row>
    <row r="10" spans="1:19" ht="12.75" customHeight="1">
      <c r="A10" s="20" t="s">
        <v>333</v>
      </c>
      <c r="B10" s="323">
        <v>39</v>
      </c>
      <c r="C10" s="323">
        <v>38</v>
      </c>
      <c r="D10" s="323">
        <v>77</v>
      </c>
      <c r="E10" s="323">
        <v>38</v>
      </c>
      <c r="F10" s="323">
        <v>25</v>
      </c>
      <c r="G10" s="323">
        <v>63</v>
      </c>
      <c r="H10" s="323">
        <v>29</v>
      </c>
      <c r="I10" s="323">
        <v>20</v>
      </c>
      <c r="J10" s="323">
        <v>49</v>
      </c>
      <c r="K10" s="323">
        <v>38</v>
      </c>
      <c r="L10" s="323">
        <v>21</v>
      </c>
      <c r="M10" s="323">
        <v>59</v>
      </c>
      <c r="N10" s="323">
        <v>35</v>
      </c>
      <c r="O10" s="323">
        <v>25</v>
      </c>
      <c r="P10" s="323">
        <v>60</v>
      </c>
      <c r="Q10" s="323">
        <v>27</v>
      </c>
      <c r="R10" s="323">
        <v>33</v>
      </c>
      <c r="S10" s="323">
        <v>60</v>
      </c>
    </row>
    <row r="11" spans="1:19" ht="12.75" customHeight="1">
      <c r="A11" s="20" t="s">
        <v>334</v>
      </c>
      <c r="B11" s="323">
        <v>58</v>
      </c>
      <c r="C11" s="323">
        <v>37</v>
      </c>
      <c r="D11" s="323">
        <v>95</v>
      </c>
      <c r="E11" s="323">
        <v>49</v>
      </c>
      <c r="F11" s="323">
        <v>30</v>
      </c>
      <c r="G11" s="323">
        <v>79</v>
      </c>
      <c r="H11" s="323">
        <v>60</v>
      </c>
      <c r="I11" s="323">
        <v>28</v>
      </c>
      <c r="J11" s="323">
        <v>88</v>
      </c>
      <c r="K11" s="323">
        <v>57</v>
      </c>
      <c r="L11" s="323">
        <v>57</v>
      </c>
      <c r="M11" s="323">
        <v>114</v>
      </c>
      <c r="N11" s="323">
        <v>56</v>
      </c>
      <c r="O11" s="323">
        <v>38</v>
      </c>
      <c r="P11" s="323">
        <v>94</v>
      </c>
      <c r="Q11" s="323">
        <v>51</v>
      </c>
      <c r="R11" s="323">
        <v>31</v>
      </c>
      <c r="S11" s="323">
        <v>82</v>
      </c>
    </row>
    <row r="12" spans="1:19" ht="12.75" customHeight="1">
      <c r="A12" s="20" t="s">
        <v>335</v>
      </c>
      <c r="B12" s="323">
        <v>102</v>
      </c>
      <c r="C12" s="323">
        <v>77</v>
      </c>
      <c r="D12" s="323">
        <v>179</v>
      </c>
      <c r="E12" s="323">
        <v>72</v>
      </c>
      <c r="F12" s="323">
        <v>58</v>
      </c>
      <c r="G12" s="323">
        <v>130</v>
      </c>
      <c r="H12" s="323">
        <v>88</v>
      </c>
      <c r="I12" s="323">
        <v>59</v>
      </c>
      <c r="J12" s="323">
        <v>147</v>
      </c>
      <c r="K12" s="323">
        <v>103</v>
      </c>
      <c r="L12" s="323">
        <v>43</v>
      </c>
      <c r="M12" s="323">
        <v>146</v>
      </c>
      <c r="N12" s="323">
        <v>76</v>
      </c>
      <c r="O12" s="323">
        <v>56</v>
      </c>
      <c r="P12" s="323">
        <v>132</v>
      </c>
      <c r="Q12" s="323">
        <v>66</v>
      </c>
      <c r="R12" s="323">
        <v>74</v>
      </c>
      <c r="S12" s="323">
        <v>140</v>
      </c>
    </row>
    <row r="13" spans="1:19" ht="12.75" customHeight="1">
      <c r="A13" s="20" t="s">
        <v>336</v>
      </c>
      <c r="B13" s="323">
        <v>118</v>
      </c>
      <c r="C13" s="323">
        <v>108</v>
      </c>
      <c r="D13" s="323">
        <v>226</v>
      </c>
      <c r="E13" s="323">
        <v>110</v>
      </c>
      <c r="F13" s="323">
        <v>98</v>
      </c>
      <c r="G13" s="323">
        <v>208</v>
      </c>
      <c r="H13" s="323">
        <v>128</v>
      </c>
      <c r="I13" s="323">
        <v>95</v>
      </c>
      <c r="J13" s="323">
        <v>223</v>
      </c>
      <c r="K13" s="323">
        <v>133</v>
      </c>
      <c r="L13" s="323">
        <v>120</v>
      </c>
      <c r="M13" s="323">
        <v>253</v>
      </c>
      <c r="N13" s="323">
        <v>100</v>
      </c>
      <c r="O13" s="323">
        <v>90</v>
      </c>
      <c r="P13" s="323">
        <v>190</v>
      </c>
      <c r="Q13" s="323">
        <v>144</v>
      </c>
      <c r="R13" s="323">
        <v>111</v>
      </c>
      <c r="S13" s="323">
        <v>255</v>
      </c>
    </row>
    <row r="14" spans="1:19" ht="12.75" customHeight="1">
      <c r="A14" s="20" t="s">
        <v>337</v>
      </c>
      <c r="B14" s="323">
        <v>145</v>
      </c>
      <c r="C14" s="323">
        <v>178</v>
      </c>
      <c r="D14" s="323">
        <v>323</v>
      </c>
      <c r="E14" s="323">
        <v>159</v>
      </c>
      <c r="F14" s="323">
        <v>153</v>
      </c>
      <c r="G14" s="323">
        <v>312</v>
      </c>
      <c r="H14" s="323">
        <v>169</v>
      </c>
      <c r="I14" s="323">
        <v>180</v>
      </c>
      <c r="J14" s="323">
        <v>349</v>
      </c>
      <c r="K14" s="323">
        <v>172</v>
      </c>
      <c r="L14" s="323">
        <v>191</v>
      </c>
      <c r="M14" s="323">
        <v>363</v>
      </c>
      <c r="N14" s="323">
        <v>137</v>
      </c>
      <c r="O14" s="323">
        <v>168</v>
      </c>
      <c r="P14" s="323">
        <v>305</v>
      </c>
      <c r="Q14" s="323">
        <v>158</v>
      </c>
      <c r="R14" s="323">
        <v>155</v>
      </c>
      <c r="S14" s="323">
        <v>313</v>
      </c>
    </row>
    <row r="15" spans="1:19" ht="12.75" customHeight="1">
      <c r="A15" s="20" t="s">
        <v>338</v>
      </c>
      <c r="B15" s="323">
        <v>166</v>
      </c>
      <c r="C15" s="323">
        <v>282</v>
      </c>
      <c r="D15" s="323">
        <v>448</v>
      </c>
      <c r="E15" s="323">
        <v>141</v>
      </c>
      <c r="F15" s="323">
        <v>242</v>
      </c>
      <c r="G15" s="323">
        <v>383</v>
      </c>
      <c r="H15" s="323">
        <v>169</v>
      </c>
      <c r="I15" s="323">
        <v>227</v>
      </c>
      <c r="J15" s="323">
        <v>396</v>
      </c>
      <c r="K15" s="323">
        <v>162</v>
      </c>
      <c r="L15" s="323">
        <v>254</v>
      </c>
      <c r="M15" s="323">
        <v>416</v>
      </c>
      <c r="N15" s="323">
        <v>150</v>
      </c>
      <c r="O15" s="323">
        <v>245</v>
      </c>
      <c r="P15" s="323">
        <v>395</v>
      </c>
      <c r="Q15" s="323">
        <v>182</v>
      </c>
      <c r="R15" s="323">
        <v>242</v>
      </c>
      <c r="S15" s="323">
        <v>424</v>
      </c>
    </row>
    <row r="16" spans="1:19" ht="12.75" customHeight="1">
      <c r="A16" s="20" t="s">
        <v>339</v>
      </c>
      <c r="B16" s="323">
        <v>82</v>
      </c>
      <c r="C16" s="323">
        <v>150</v>
      </c>
      <c r="D16" s="323">
        <v>232</v>
      </c>
      <c r="E16" s="323">
        <v>94</v>
      </c>
      <c r="F16" s="323">
        <v>205</v>
      </c>
      <c r="G16" s="323">
        <v>299</v>
      </c>
      <c r="H16" s="323">
        <v>106</v>
      </c>
      <c r="I16" s="323">
        <v>248</v>
      </c>
      <c r="J16" s="323">
        <v>354</v>
      </c>
      <c r="K16" s="323">
        <v>102</v>
      </c>
      <c r="L16" s="323">
        <v>249</v>
      </c>
      <c r="M16" s="323">
        <v>351</v>
      </c>
      <c r="N16" s="323">
        <v>108</v>
      </c>
      <c r="O16" s="323">
        <v>241</v>
      </c>
      <c r="P16" s="323">
        <v>349</v>
      </c>
      <c r="Q16" s="323">
        <v>119</v>
      </c>
      <c r="R16" s="323">
        <v>253</v>
      </c>
      <c r="S16" s="323">
        <v>372</v>
      </c>
    </row>
    <row r="17" spans="1:19" ht="12.75" customHeight="1">
      <c r="A17" s="20" t="s">
        <v>340</v>
      </c>
      <c r="B17" s="323">
        <v>31</v>
      </c>
      <c r="C17" s="323">
        <v>98</v>
      </c>
      <c r="D17" s="323">
        <v>129</v>
      </c>
      <c r="E17" s="323">
        <v>25</v>
      </c>
      <c r="F17" s="323">
        <v>90</v>
      </c>
      <c r="G17" s="323">
        <v>115</v>
      </c>
      <c r="H17" s="323">
        <v>21</v>
      </c>
      <c r="I17" s="323">
        <v>82</v>
      </c>
      <c r="J17" s="323">
        <v>103</v>
      </c>
      <c r="K17" s="323">
        <v>31</v>
      </c>
      <c r="L17" s="323">
        <v>115</v>
      </c>
      <c r="M17" s="323">
        <v>146</v>
      </c>
      <c r="N17" s="323">
        <v>36</v>
      </c>
      <c r="O17" s="323">
        <v>108</v>
      </c>
      <c r="P17" s="323">
        <v>144</v>
      </c>
      <c r="Q17" s="323">
        <v>49</v>
      </c>
      <c r="R17" s="323">
        <v>129</v>
      </c>
      <c r="S17" s="323">
        <v>178</v>
      </c>
    </row>
    <row r="18" spans="1:19" ht="12.75" customHeight="1">
      <c r="A18" s="18" t="s">
        <v>10</v>
      </c>
      <c r="B18" s="292">
        <v>824</v>
      </c>
      <c r="C18" s="292">
        <v>1004</v>
      </c>
      <c r="D18" s="292">
        <v>1828</v>
      </c>
      <c r="E18" s="292">
        <v>758</v>
      </c>
      <c r="F18" s="292">
        <v>944</v>
      </c>
      <c r="G18" s="292">
        <v>1702</v>
      </c>
      <c r="H18" s="292">
        <v>830</v>
      </c>
      <c r="I18" s="292">
        <v>981</v>
      </c>
      <c r="J18" s="292">
        <v>1811</v>
      </c>
      <c r="K18" s="292">
        <v>854</v>
      </c>
      <c r="L18" s="292">
        <v>1101</v>
      </c>
      <c r="M18" s="292">
        <v>1955</v>
      </c>
      <c r="N18" s="292">
        <v>760</v>
      </c>
      <c r="O18" s="292">
        <v>1016</v>
      </c>
      <c r="P18" s="292">
        <v>1776</v>
      </c>
      <c r="Q18" s="292">
        <v>866</v>
      </c>
      <c r="R18" s="292">
        <v>1072</v>
      </c>
      <c r="S18" s="292">
        <v>1938</v>
      </c>
    </row>
    <row r="19" spans="6:19" ht="12.75" customHeight="1">
      <c r="F19" s="301"/>
      <c r="I19" s="301"/>
      <c r="Q19" s="298"/>
      <c r="R19" s="298"/>
      <c r="S19" s="298"/>
    </row>
    <row r="21" spans="9:16" ht="12.75" customHeight="1">
      <c r="I21" s="331"/>
      <c r="J21" s="329"/>
      <c r="K21" s="329"/>
      <c r="L21" s="329"/>
      <c r="M21" s="298"/>
      <c r="P21" s="29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N34" sqref="N34"/>
    </sheetView>
  </sheetViews>
  <sheetFormatPr defaultColWidth="9.00390625" defaultRowHeight="12.75" customHeight="1"/>
  <cols>
    <col min="1" max="1" width="13.125" style="54" customWidth="1"/>
    <col min="2" max="4" width="7.75390625" style="54" hidden="1" customWidth="1"/>
    <col min="5" max="7" width="8.75390625" style="54" hidden="1" customWidth="1"/>
    <col min="8" max="19" width="8.75390625" style="54" customWidth="1"/>
    <col min="20" max="16384" width="9.00390625" style="54" customWidth="1"/>
  </cols>
  <sheetData>
    <row r="1" ht="92.25" customHeight="1"/>
    <row r="2" spans="1:19" s="20" customFormat="1" ht="16.5" customHeight="1">
      <c r="A2" s="314" t="s">
        <v>394</v>
      </c>
      <c r="B2" s="300"/>
      <c r="C2" s="300"/>
      <c r="D2" s="300"/>
      <c r="E2" s="300"/>
      <c r="F2" s="300"/>
      <c r="G2" s="302"/>
      <c r="H2" s="302"/>
      <c r="I2" s="302"/>
      <c r="J2" s="302"/>
      <c r="K2" s="300"/>
      <c r="L2" s="300"/>
      <c r="M2" s="300"/>
      <c r="N2" s="300"/>
      <c r="O2" s="300"/>
      <c r="P2" s="300"/>
      <c r="Q2" s="295"/>
      <c r="R2" s="295"/>
      <c r="S2" s="295"/>
    </row>
    <row r="3" spans="1:19" s="20" customFormat="1" ht="20.25" customHeight="1">
      <c r="A3" s="320"/>
      <c r="B3" s="321" t="s">
        <v>324</v>
      </c>
      <c r="C3" s="321"/>
      <c r="D3" s="321"/>
      <c r="E3" s="321" t="s">
        <v>325</v>
      </c>
      <c r="F3" s="321"/>
      <c r="G3" s="321"/>
      <c r="H3" s="321" t="s">
        <v>326</v>
      </c>
      <c r="I3" s="321"/>
      <c r="J3" s="321"/>
      <c r="K3" s="321" t="s">
        <v>327</v>
      </c>
      <c r="L3" s="321"/>
      <c r="M3" s="321"/>
      <c r="N3" s="313" t="s">
        <v>352</v>
      </c>
      <c r="O3" s="313"/>
      <c r="P3" s="313"/>
      <c r="Q3" s="313" t="s">
        <v>393</v>
      </c>
      <c r="R3" s="313"/>
      <c r="S3" s="313"/>
    </row>
    <row r="4" spans="1:19" ht="12.75" customHeight="1">
      <c r="A4" s="198" t="s">
        <v>147</v>
      </c>
      <c r="B4" s="199" t="s">
        <v>188</v>
      </c>
      <c r="C4" s="199" t="s">
        <v>21</v>
      </c>
      <c r="D4" s="200" t="s">
        <v>10</v>
      </c>
      <c r="E4" s="199" t="s">
        <v>188</v>
      </c>
      <c r="F4" s="199" t="s">
        <v>21</v>
      </c>
      <c r="G4" s="200" t="s">
        <v>10</v>
      </c>
      <c r="H4" s="199" t="s">
        <v>188</v>
      </c>
      <c r="I4" s="199" t="s">
        <v>21</v>
      </c>
      <c r="J4" s="200" t="s">
        <v>10</v>
      </c>
      <c r="K4" s="199" t="s">
        <v>188</v>
      </c>
      <c r="L4" s="199" t="s">
        <v>21</v>
      </c>
      <c r="M4" s="200" t="s">
        <v>10</v>
      </c>
      <c r="N4" s="199" t="s">
        <v>188</v>
      </c>
      <c r="O4" s="199" t="s">
        <v>21</v>
      </c>
      <c r="P4" s="200" t="s">
        <v>10</v>
      </c>
      <c r="Q4" s="199" t="s">
        <v>188</v>
      </c>
      <c r="R4" s="199" t="s">
        <v>21</v>
      </c>
      <c r="S4" s="200" t="s">
        <v>10</v>
      </c>
    </row>
    <row r="5" spans="1:19" ht="12.75" customHeight="1">
      <c r="A5" s="322" t="s">
        <v>328</v>
      </c>
      <c r="B5" s="324">
        <v>0.4268396790165614</v>
      </c>
      <c r="C5" s="324">
        <v>0.21801216507881138</v>
      </c>
      <c r="D5" s="324">
        <v>0.3235373416015098</v>
      </c>
      <c r="E5" s="325">
        <v>0.6118747404995519</v>
      </c>
      <c r="F5" s="325">
        <v>0.22342873740420494</v>
      </c>
      <c r="G5" s="325">
        <v>0.419806005435383</v>
      </c>
      <c r="H5" s="325">
        <v>0.4454938299104557</v>
      </c>
      <c r="I5" s="325">
        <v>0.1817809993410439</v>
      </c>
      <c r="J5" s="325">
        <v>0.31495000168723214</v>
      </c>
      <c r="K5" s="325">
        <v>0.35833463976170743</v>
      </c>
      <c r="L5" s="325">
        <v>0.0916359304483288</v>
      </c>
      <c r="M5" s="325">
        <v>0.22649543611696224</v>
      </c>
      <c r="N5" s="325">
        <v>0.22595806218365871</v>
      </c>
      <c r="O5" s="325">
        <v>0.2325473233803079</v>
      </c>
      <c r="P5" s="325">
        <v>0.229205345068647</v>
      </c>
      <c r="Q5" s="325">
        <v>0.40766408479412963</v>
      </c>
      <c r="R5" s="325">
        <v>0.14111006585136407</v>
      </c>
      <c r="S5" s="325">
        <v>0.2768996469529501</v>
      </c>
    </row>
    <row r="6" spans="1:19" ht="12.75" customHeight="1">
      <c r="A6" s="20" t="s">
        <v>329</v>
      </c>
      <c r="B6" s="324">
        <v>1.309880239520958</v>
      </c>
      <c r="C6" s="324">
        <v>0.5336653917993418</v>
      </c>
      <c r="D6" s="324">
        <v>0.9119511194199991</v>
      </c>
      <c r="E6" s="325">
        <v>0.7562151432082428</v>
      </c>
      <c r="F6" s="325">
        <v>1.0833258102374288</v>
      </c>
      <c r="G6" s="325">
        <v>0.9235315847801995</v>
      </c>
      <c r="H6" s="325">
        <v>1.3339685564554549</v>
      </c>
      <c r="I6" s="325">
        <v>0.36533016713855143</v>
      </c>
      <c r="J6" s="325">
        <v>0.8393956351426973</v>
      </c>
      <c r="K6" s="325">
        <v>1.9228920296125374</v>
      </c>
      <c r="L6" s="325">
        <v>0.9260974254491572</v>
      </c>
      <c r="M6" s="325">
        <v>1.4151610925043634</v>
      </c>
      <c r="N6" s="325">
        <v>1.1807537144543934</v>
      </c>
      <c r="O6" s="325">
        <v>0.7590132827324478</v>
      </c>
      <c r="P6" s="325">
        <v>0.9660435685649423</v>
      </c>
      <c r="Q6" s="325">
        <v>1.627835995523451</v>
      </c>
      <c r="R6" s="325">
        <v>0.388462659026901</v>
      </c>
      <c r="S6" s="325">
        <v>0.9937394415184337</v>
      </c>
    </row>
    <row r="7" spans="1:19" ht="12.75" customHeight="1">
      <c r="A7" s="20" t="s">
        <v>330</v>
      </c>
      <c r="B7" s="324">
        <v>3.2658985757053434</v>
      </c>
      <c r="C7" s="324">
        <v>1.195151101246372</v>
      </c>
      <c r="D7" s="324">
        <v>2.1990588028323876</v>
      </c>
      <c r="E7" s="325">
        <v>1.465335653448118</v>
      </c>
      <c r="F7" s="325">
        <v>1.5449317655136898</v>
      </c>
      <c r="G7" s="325">
        <v>1.5064244572441294</v>
      </c>
      <c r="H7" s="325">
        <v>2.2259321090706736</v>
      </c>
      <c r="I7" s="325">
        <v>1.8990073370738023</v>
      </c>
      <c r="J7" s="325">
        <v>2.0566012429024902</v>
      </c>
      <c r="K7" s="325">
        <v>1.3045098770033543</v>
      </c>
      <c r="L7" s="325">
        <v>1.5538674033149171</v>
      </c>
      <c r="M7" s="325">
        <v>1.433948736332676</v>
      </c>
      <c r="N7" s="325">
        <v>1.8855472800980484</v>
      </c>
      <c r="O7" s="325">
        <v>1.5668523676880222</v>
      </c>
      <c r="P7" s="325">
        <v>1.7198461190314551</v>
      </c>
      <c r="Q7" s="325">
        <v>2.282019587334791</v>
      </c>
      <c r="R7" s="325">
        <v>1.2320689958637685</v>
      </c>
      <c r="S7" s="325">
        <v>1.7367458866544792</v>
      </c>
    </row>
    <row r="8" spans="1:19" ht="12.75" customHeight="1">
      <c r="A8" s="20" t="s">
        <v>331</v>
      </c>
      <c r="B8" s="324">
        <v>3.5938903863432166</v>
      </c>
      <c r="C8" s="324">
        <v>1.4463930573133248</v>
      </c>
      <c r="D8" s="324">
        <v>2.4669101949807866</v>
      </c>
      <c r="E8" s="325">
        <v>2.9510131811922093</v>
      </c>
      <c r="F8" s="325">
        <v>1.6028495102404274</v>
      </c>
      <c r="G8" s="325">
        <v>2.243409983174425</v>
      </c>
      <c r="H8" s="325">
        <v>3.0563514804202483</v>
      </c>
      <c r="I8" s="325">
        <v>1.3886478042006596</v>
      </c>
      <c r="J8" s="325">
        <v>2.1826118588577663</v>
      </c>
      <c r="K8" s="325">
        <v>2.629107981220657</v>
      </c>
      <c r="L8" s="325">
        <v>2.5625694029213295</v>
      </c>
      <c r="M8" s="325">
        <v>2.59426577805609</v>
      </c>
      <c r="N8" s="325">
        <v>3.5191702167067977</v>
      </c>
      <c r="O8" s="325">
        <v>1.8776137236493984</v>
      </c>
      <c r="P8" s="325">
        <v>2.664890073284477</v>
      </c>
      <c r="Q8" s="325">
        <v>2.9189090577396697</v>
      </c>
      <c r="R8" s="325">
        <v>2.563883428766772</v>
      </c>
      <c r="S8" s="325">
        <v>2.735615954818214</v>
      </c>
    </row>
    <row r="9" spans="1:19" ht="12.75" customHeight="1">
      <c r="A9" s="20" t="s">
        <v>332</v>
      </c>
      <c r="B9" s="324">
        <v>6.883101984627738</v>
      </c>
      <c r="C9" s="324">
        <v>2.5826959372206217</v>
      </c>
      <c r="D9" s="324">
        <v>4.5783645655877345</v>
      </c>
      <c r="E9" s="325">
        <v>6.559601900022619</v>
      </c>
      <c r="F9" s="325">
        <v>2.7569909413154785</v>
      </c>
      <c r="G9" s="325">
        <v>4.526792293925676</v>
      </c>
      <c r="H9" s="325">
        <v>3.318217011392545</v>
      </c>
      <c r="I9" s="325">
        <v>3.303215777713009</v>
      </c>
      <c r="J9" s="325">
        <v>3.3102306817006313</v>
      </c>
      <c r="K9" s="325">
        <v>3.6348086380158224</v>
      </c>
      <c r="L9" s="325">
        <v>3.7900322152738295</v>
      </c>
      <c r="M9" s="325">
        <v>3.7170986538075144</v>
      </c>
      <c r="N9" s="325">
        <v>4.576183047321893</v>
      </c>
      <c r="O9" s="325">
        <v>2.9569395675475882</v>
      </c>
      <c r="P9" s="325">
        <v>3.71874541273181</v>
      </c>
      <c r="Q9" s="325">
        <v>5.106209150326798</v>
      </c>
      <c r="R9" s="325">
        <v>3.095411507647487</v>
      </c>
      <c r="S9" s="325">
        <v>4.0431266846361185</v>
      </c>
    </row>
    <row r="10" spans="1:19" ht="12.75" customHeight="1">
      <c r="A10" s="20" t="s">
        <v>333</v>
      </c>
      <c r="B10" s="324">
        <v>8.899030233884769</v>
      </c>
      <c r="C10" s="324">
        <v>7.388683647676453</v>
      </c>
      <c r="D10" s="324">
        <v>8.083565167182826</v>
      </c>
      <c r="E10" s="325">
        <v>9.018630592144298</v>
      </c>
      <c r="F10" s="325">
        <v>5.017057997190448</v>
      </c>
      <c r="G10" s="325">
        <v>6.8504322296525855</v>
      </c>
      <c r="H10" s="325">
        <v>6.976184748616791</v>
      </c>
      <c r="I10" s="325">
        <v>4.123286259148541</v>
      </c>
      <c r="J10" s="325">
        <v>5.439911185123508</v>
      </c>
      <c r="K10" s="325">
        <v>9.163250542560888</v>
      </c>
      <c r="L10" s="325">
        <v>4.392845936617508</v>
      </c>
      <c r="M10" s="325">
        <v>6.60879305516662</v>
      </c>
      <c r="N10" s="325">
        <v>8.449004224502113</v>
      </c>
      <c r="O10" s="325">
        <v>5.192107995846314</v>
      </c>
      <c r="P10" s="325">
        <v>6.6982975160480045</v>
      </c>
      <c r="Q10" s="325">
        <v>6.408734868264895</v>
      </c>
      <c r="R10" s="325">
        <v>6.736068585425597</v>
      </c>
      <c r="S10" s="325">
        <v>6.584723441615452</v>
      </c>
    </row>
    <row r="11" spans="1:19" ht="12.75" customHeight="1">
      <c r="A11" s="20" t="s">
        <v>334</v>
      </c>
      <c r="B11" s="324">
        <v>14.518147684605758</v>
      </c>
      <c r="C11" s="324">
        <v>7.859798194370685</v>
      </c>
      <c r="D11" s="324">
        <v>10.916403332375754</v>
      </c>
      <c r="E11" s="325">
        <v>11.827178373159546</v>
      </c>
      <c r="F11" s="325">
        <v>6.14313504658544</v>
      </c>
      <c r="G11" s="325">
        <v>8.752007976513598</v>
      </c>
      <c r="H11" s="325">
        <v>14.219694276573055</v>
      </c>
      <c r="I11" s="325">
        <v>5.597760895641743</v>
      </c>
      <c r="J11" s="325">
        <v>9.542916011494876</v>
      </c>
      <c r="K11" s="325">
        <v>13.183763154851393</v>
      </c>
      <c r="L11" s="325">
        <v>11.002798957629572</v>
      </c>
      <c r="M11" s="325">
        <v>11.994949494949495</v>
      </c>
      <c r="N11" s="325">
        <v>12.984001854857407</v>
      </c>
      <c r="O11" s="325">
        <v>7.342995169082125</v>
      </c>
      <c r="P11" s="325">
        <v>9.90725126475548</v>
      </c>
      <c r="Q11" s="325">
        <v>12.326283987915408</v>
      </c>
      <c r="R11" s="325">
        <v>6.236797102907152</v>
      </c>
      <c r="S11" s="325">
        <v>9.003074220465525</v>
      </c>
    </row>
    <row r="12" spans="1:19" ht="12.75" customHeight="1">
      <c r="A12" s="20" t="s">
        <v>335</v>
      </c>
      <c r="B12" s="324">
        <v>26.920031670625495</v>
      </c>
      <c r="C12" s="324">
        <v>16.11552951025534</v>
      </c>
      <c r="D12" s="324">
        <v>20.894128633127114</v>
      </c>
      <c r="E12" s="325">
        <v>19.24361886943739</v>
      </c>
      <c r="F12" s="325">
        <v>12.513484358144552</v>
      </c>
      <c r="G12" s="325">
        <v>15.519608428341193</v>
      </c>
      <c r="H12" s="325">
        <v>24.142661179698216</v>
      </c>
      <c r="I12" s="325">
        <v>13.074792243767314</v>
      </c>
      <c r="J12" s="325">
        <v>18.020226785167026</v>
      </c>
      <c r="K12" s="325">
        <v>29.534050179211473</v>
      </c>
      <c r="L12" s="325">
        <v>9.987225641621182</v>
      </c>
      <c r="M12" s="325">
        <v>18.734761965866802</v>
      </c>
      <c r="N12" s="325">
        <v>21.817137935983922</v>
      </c>
      <c r="O12" s="325">
        <v>13.168724279835391</v>
      </c>
      <c r="P12" s="325">
        <v>17.063081695966908</v>
      </c>
      <c r="Q12" s="325">
        <v>17.961627432303715</v>
      </c>
      <c r="R12" s="325">
        <v>16.56222023276634</v>
      </c>
      <c r="S12" s="325">
        <v>17.19373656739331</v>
      </c>
    </row>
    <row r="13" spans="1:19" ht="12.75" customHeight="1">
      <c r="A13" s="20" t="s">
        <v>336</v>
      </c>
      <c r="B13" s="324">
        <v>37.978757644029606</v>
      </c>
      <c r="C13" s="324">
        <v>24.542665606181117</v>
      </c>
      <c r="D13" s="324">
        <v>30.103230103230104</v>
      </c>
      <c r="E13" s="325">
        <v>34.84320557491289</v>
      </c>
      <c r="F13" s="325">
        <v>22.07704437936472</v>
      </c>
      <c r="G13" s="325">
        <v>27.38283307003686</v>
      </c>
      <c r="H13" s="325">
        <v>39.622349481504415</v>
      </c>
      <c r="I13" s="325">
        <v>21.36271643804812</v>
      </c>
      <c r="J13" s="325">
        <v>29.045913383262782</v>
      </c>
      <c r="K13" s="325">
        <v>40.7725321888412</v>
      </c>
      <c r="L13" s="325">
        <v>27.048348923701116</v>
      </c>
      <c r="M13" s="325">
        <v>32.863544846398646</v>
      </c>
      <c r="N13" s="325">
        <v>30.726686126901214</v>
      </c>
      <c r="O13" s="325">
        <v>20.240638704599125</v>
      </c>
      <c r="P13" s="325">
        <v>24.67212050383067</v>
      </c>
      <c r="Q13" s="325">
        <v>44.53378691820009</v>
      </c>
      <c r="R13" s="325">
        <v>25.328009127210496</v>
      </c>
      <c r="S13" s="325">
        <v>33.482142857142854</v>
      </c>
    </row>
    <row r="14" spans="1:19" ht="12.75" customHeight="1">
      <c r="A14" s="20" t="s">
        <v>337</v>
      </c>
      <c r="B14" s="324">
        <v>66.99006699006699</v>
      </c>
      <c r="C14" s="324">
        <v>49.72761558876938</v>
      </c>
      <c r="D14" s="324">
        <v>56.23259052924791</v>
      </c>
      <c r="E14" s="325">
        <v>71.52496626180836</v>
      </c>
      <c r="F14" s="325">
        <v>42.25935644248032</v>
      </c>
      <c r="G14" s="325">
        <v>53.392658509454954</v>
      </c>
      <c r="H14" s="325">
        <v>73.91209271812814</v>
      </c>
      <c r="I14" s="325">
        <v>48.4196368527236</v>
      </c>
      <c r="J14" s="325">
        <v>58.127914723517655</v>
      </c>
      <c r="K14" s="325">
        <v>73.45718556480888</v>
      </c>
      <c r="L14" s="325">
        <v>50.63626723223754</v>
      </c>
      <c r="M14" s="325">
        <v>59.37678907336223</v>
      </c>
      <c r="N14" s="325">
        <v>57.59932730712634</v>
      </c>
      <c r="O14" s="325">
        <v>44.919786096256686</v>
      </c>
      <c r="P14" s="325">
        <v>49.84881915502166</v>
      </c>
      <c r="Q14" s="325">
        <v>65.19496595832473</v>
      </c>
      <c r="R14" s="325">
        <v>41.644277270284796</v>
      </c>
      <c r="S14" s="325">
        <v>50.931575949882024</v>
      </c>
    </row>
    <row r="15" spans="1:19" ht="12.75" customHeight="1">
      <c r="A15" s="20" t="s">
        <v>338</v>
      </c>
      <c r="B15" s="324">
        <v>143.4125269978402</v>
      </c>
      <c r="C15" s="324">
        <v>107.71581359816653</v>
      </c>
      <c r="D15" s="324">
        <v>118.65978016156801</v>
      </c>
      <c r="E15" s="325">
        <v>120.82262210796915</v>
      </c>
      <c r="F15" s="325">
        <v>95.33188891077408</v>
      </c>
      <c r="G15" s="325">
        <v>103.35987046282554</v>
      </c>
      <c r="H15" s="325">
        <v>143.5244161358811</v>
      </c>
      <c r="I15" s="325">
        <v>92.12662337662337</v>
      </c>
      <c r="J15" s="325">
        <v>108.74639571605107</v>
      </c>
      <c r="K15" s="325">
        <v>134.55149501661128</v>
      </c>
      <c r="L15" s="325">
        <v>104.01310401310401</v>
      </c>
      <c r="M15" s="325">
        <v>114.09764125068568</v>
      </c>
      <c r="N15" s="325">
        <v>117.73940345368916</v>
      </c>
      <c r="O15" s="325">
        <v>99.53280520008124</v>
      </c>
      <c r="P15" s="325">
        <v>105.74220318565118</v>
      </c>
      <c r="Q15" s="325">
        <v>137.04819277108436</v>
      </c>
      <c r="R15" s="325">
        <v>97.09127382146438</v>
      </c>
      <c r="S15" s="325">
        <v>110.98023818871876</v>
      </c>
    </row>
    <row r="16" spans="1:19" ht="12.75" customHeight="1">
      <c r="A16" s="20" t="s">
        <v>339</v>
      </c>
      <c r="B16" s="324">
        <v>204.74406991260923</v>
      </c>
      <c r="C16" s="324">
        <v>144.50867052023122</v>
      </c>
      <c r="D16" s="324">
        <v>161.27911018421966</v>
      </c>
      <c r="E16" s="325">
        <v>213.15192743764172</v>
      </c>
      <c r="F16" s="325">
        <v>172.1242653232578</v>
      </c>
      <c r="G16" s="325">
        <v>183.21078431372547</v>
      </c>
      <c r="H16" s="325">
        <v>223.8648363252376</v>
      </c>
      <c r="I16" s="325">
        <v>190.6958861976163</v>
      </c>
      <c r="J16" s="325">
        <v>199.5490417136415</v>
      </c>
      <c r="K16" s="325">
        <v>207.10659898477158</v>
      </c>
      <c r="L16" s="325">
        <v>187.00713481036425</v>
      </c>
      <c r="M16" s="325">
        <v>192.43421052631578</v>
      </c>
      <c r="N16" s="325">
        <v>222.2222222222222</v>
      </c>
      <c r="O16" s="325">
        <v>182.92220113851994</v>
      </c>
      <c r="P16" s="325">
        <v>193.5126143609648</v>
      </c>
      <c r="Q16" s="325">
        <v>256.18945102260494</v>
      </c>
      <c r="R16" s="325">
        <v>197.96557120500782</v>
      </c>
      <c r="S16" s="325">
        <v>213.48637015781924</v>
      </c>
    </row>
    <row r="17" spans="1:19" ht="12.75" customHeight="1">
      <c r="A17" s="20" t="s">
        <v>340</v>
      </c>
      <c r="B17" s="324">
        <v>449.27536231884056</v>
      </c>
      <c r="C17" s="324">
        <v>299.23664122137404</v>
      </c>
      <c r="D17" s="324">
        <v>325.34678436317785</v>
      </c>
      <c r="E17" s="325">
        <v>403.22580645161287</v>
      </c>
      <c r="F17" s="325">
        <v>300</v>
      </c>
      <c r="G17" s="325">
        <v>317.6795580110497</v>
      </c>
      <c r="H17" s="325">
        <v>338.7096774193548</v>
      </c>
      <c r="I17" s="325">
        <v>276.55986509274874</v>
      </c>
      <c r="J17" s="325">
        <v>287.30822873082286</v>
      </c>
      <c r="K17" s="325">
        <v>410.5960264900662</v>
      </c>
      <c r="L17" s="325">
        <v>366.8261562998405</v>
      </c>
      <c r="M17" s="325">
        <v>375.3213367609254</v>
      </c>
      <c r="N17" s="325">
        <v>365.48223350253807</v>
      </c>
      <c r="O17" s="325">
        <v>313.95348837209303</v>
      </c>
      <c r="P17" s="325">
        <v>325.4237288135593</v>
      </c>
      <c r="Q17" s="325">
        <v>462.26415094339626</v>
      </c>
      <c r="R17" s="325">
        <v>346.30872483221475</v>
      </c>
      <c r="S17" s="325">
        <v>371.9958202716823</v>
      </c>
    </row>
    <row r="18" spans="1:19" ht="12.75" customHeight="1">
      <c r="A18" s="18" t="s">
        <v>10</v>
      </c>
      <c r="B18" s="303">
        <v>13.138697770088733</v>
      </c>
      <c r="C18" s="303">
        <v>14.028322120456341</v>
      </c>
      <c r="D18" s="303">
        <v>13.612838366161522</v>
      </c>
      <c r="E18" s="293">
        <v>12.170548236635277</v>
      </c>
      <c r="F18" s="293">
        <v>13.290907554979867</v>
      </c>
      <c r="G18" s="293">
        <v>12.767473698028994</v>
      </c>
      <c r="H18" s="293">
        <v>13.36715384305673</v>
      </c>
      <c r="I18" s="293">
        <v>13.861903786235596</v>
      </c>
      <c r="J18" s="293">
        <v>13.630684469600036</v>
      </c>
      <c r="K18" s="293">
        <v>13.723835924631393</v>
      </c>
      <c r="L18" s="293">
        <v>15.57086085222532</v>
      </c>
      <c r="M18" s="293">
        <v>14.706269534702658</v>
      </c>
      <c r="N18" s="293">
        <v>12.228479485116655</v>
      </c>
      <c r="O18" s="293">
        <v>14.44484726990965</v>
      </c>
      <c r="P18" s="293">
        <v>13.40513939156065</v>
      </c>
      <c r="Q18" s="293">
        <v>13.921039094650206</v>
      </c>
      <c r="R18" s="293">
        <v>15.310458099760773</v>
      </c>
      <c r="S18" s="293">
        <v>14.656779516810298</v>
      </c>
    </row>
    <row r="19" ht="12.75" customHeight="1">
      <c r="F19" s="301"/>
    </row>
    <row r="21" spans="14:16" ht="12.75" customHeight="1">
      <c r="N21" s="304"/>
      <c r="O21" s="304"/>
      <c r="P21" s="304"/>
    </row>
    <row r="22" spans="2:8" ht="12.75" customHeight="1">
      <c r="B22" s="304"/>
      <c r="E22" s="304"/>
      <c r="H22" s="304"/>
    </row>
    <row r="23" spans="2:8" ht="12.75" customHeight="1">
      <c r="B23" s="304"/>
      <c r="E23" s="304"/>
      <c r="H23" s="304"/>
    </row>
    <row r="24" spans="2:8" ht="12.75" customHeight="1">
      <c r="B24" s="304"/>
      <c r="E24" s="304"/>
      <c r="H24" s="304"/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D30" sqref="D30"/>
    </sheetView>
  </sheetViews>
  <sheetFormatPr defaultColWidth="9.00390625" defaultRowHeight="12.75" customHeight="1"/>
  <cols>
    <col min="1" max="1" width="52.75390625" style="0" customWidth="1"/>
    <col min="2" max="4" width="10.75390625" style="0" customWidth="1"/>
  </cols>
  <sheetData>
    <row r="1" ht="108.75" customHeight="1"/>
    <row r="2" spans="1:4" ht="31.5" customHeight="1">
      <c r="A2" s="290" t="s">
        <v>395</v>
      </c>
      <c r="B2" s="291"/>
      <c r="C2" s="291"/>
      <c r="D2" s="291"/>
    </row>
    <row r="3" spans="1:4" ht="12.75" customHeight="1">
      <c r="A3" s="326"/>
      <c r="B3" s="326"/>
      <c r="C3" s="326"/>
      <c r="D3" s="326"/>
    </row>
    <row r="4" spans="1:4" s="197" customFormat="1" ht="12.75" customHeight="1">
      <c r="A4" s="208" t="s">
        <v>314</v>
      </c>
      <c r="B4" s="210" t="s">
        <v>188</v>
      </c>
      <c r="C4" s="210" t="s">
        <v>21</v>
      </c>
      <c r="D4" s="210" t="s">
        <v>10</v>
      </c>
    </row>
    <row r="5" spans="1:4" ht="12.75" customHeight="1">
      <c r="A5" s="20" t="s">
        <v>194</v>
      </c>
      <c r="B5" s="323">
        <v>35</v>
      </c>
      <c r="C5" s="323">
        <v>69</v>
      </c>
      <c r="D5" s="323">
        <v>104</v>
      </c>
    </row>
    <row r="6" spans="1:4" ht="12.75" customHeight="1">
      <c r="A6" s="20" t="s">
        <v>195</v>
      </c>
      <c r="B6" s="323">
        <v>294</v>
      </c>
      <c r="C6" s="323">
        <v>276</v>
      </c>
      <c r="D6" s="323">
        <v>570</v>
      </c>
    </row>
    <row r="7" spans="1:4" ht="12.75" customHeight="1">
      <c r="A7" s="20" t="s">
        <v>196</v>
      </c>
      <c r="B7" s="323">
        <v>29</v>
      </c>
      <c r="C7" s="323">
        <v>38</v>
      </c>
      <c r="D7" s="323">
        <v>67</v>
      </c>
    </row>
    <row r="8" spans="1:4" ht="12.75" customHeight="1">
      <c r="A8" s="20" t="s">
        <v>197</v>
      </c>
      <c r="B8" s="323">
        <v>258</v>
      </c>
      <c r="C8" s="323">
        <v>389</v>
      </c>
      <c r="D8" s="323">
        <v>647</v>
      </c>
    </row>
    <row r="9" spans="1:4" ht="12.75" customHeight="1">
      <c r="A9" s="20" t="s">
        <v>198</v>
      </c>
      <c r="B9" s="323">
        <v>81</v>
      </c>
      <c r="C9" s="323">
        <v>76</v>
      </c>
      <c r="D9" s="323">
        <v>157</v>
      </c>
    </row>
    <row r="10" spans="1:4" ht="12.75" customHeight="1">
      <c r="A10" s="20" t="s">
        <v>199</v>
      </c>
      <c r="B10" s="323">
        <v>29</v>
      </c>
      <c r="C10" s="323">
        <v>41</v>
      </c>
      <c r="D10" s="323">
        <v>70</v>
      </c>
    </row>
    <row r="11" spans="1:4" ht="12.75" customHeight="1">
      <c r="A11" s="20" t="s">
        <v>200</v>
      </c>
      <c r="B11" s="323">
        <v>27</v>
      </c>
      <c r="C11" s="323">
        <v>38</v>
      </c>
      <c r="D11" s="323">
        <v>65</v>
      </c>
    </row>
    <row r="12" spans="1:4" ht="12.75" customHeight="1">
      <c r="A12" s="20" t="s">
        <v>315</v>
      </c>
      <c r="B12" s="323">
        <v>67</v>
      </c>
      <c r="C12" s="323">
        <v>107</v>
      </c>
      <c r="D12" s="323">
        <v>174</v>
      </c>
    </row>
    <row r="13" spans="1:7" ht="12.75" customHeight="1">
      <c r="A13" s="20" t="s">
        <v>201</v>
      </c>
      <c r="B13" s="323">
        <v>46</v>
      </c>
      <c r="C13" s="323">
        <v>38</v>
      </c>
      <c r="D13" s="323">
        <v>84</v>
      </c>
      <c r="E13" s="332"/>
      <c r="F13" s="332"/>
      <c r="G13" s="332"/>
    </row>
    <row r="14" spans="1:4" ht="12.75" customHeight="1">
      <c r="A14" s="20" t="s">
        <v>316</v>
      </c>
      <c r="B14" s="323"/>
      <c r="C14" s="323"/>
      <c r="D14" s="323"/>
    </row>
    <row r="15" spans="1:4" ht="12.75" customHeight="1">
      <c r="A15" s="20" t="s">
        <v>317</v>
      </c>
      <c r="B15" s="323">
        <v>10</v>
      </c>
      <c r="C15" s="323">
        <v>5</v>
      </c>
      <c r="D15" s="323">
        <v>15</v>
      </c>
    </row>
    <row r="16" spans="1:4" ht="12.75" customHeight="1">
      <c r="A16" s="20" t="s">
        <v>318</v>
      </c>
      <c r="B16" s="323">
        <v>24</v>
      </c>
      <c r="C16" s="323">
        <v>26</v>
      </c>
      <c r="D16" s="323">
        <v>50</v>
      </c>
    </row>
    <row r="17" spans="1:4" ht="12.75" customHeight="1">
      <c r="A17" s="20" t="s">
        <v>319</v>
      </c>
      <c r="B17" s="323">
        <v>7</v>
      </c>
      <c r="C17" s="323">
        <v>2</v>
      </c>
      <c r="D17" s="323">
        <v>9</v>
      </c>
    </row>
    <row r="18" spans="1:4" ht="12.75" customHeight="1">
      <c r="A18" s="20" t="s">
        <v>320</v>
      </c>
      <c r="B18" s="323">
        <v>5</v>
      </c>
      <c r="C18" s="323">
        <v>5</v>
      </c>
      <c r="D18" s="323">
        <v>10</v>
      </c>
    </row>
    <row r="19" spans="1:4" s="54" customFormat="1" ht="12.75" customHeight="1">
      <c r="A19" s="18" t="s">
        <v>10</v>
      </c>
      <c r="B19" s="292">
        <f>SUM(B5:B13)</f>
        <v>866</v>
      </c>
      <c r="C19" s="292">
        <f>SUM(C5:C13)</f>
        <v>1072</v>
      </c>
      <c r="D19" s="292">
        <f>SUM(D5:D13)</f>
        <v>1938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C27" sqref="C27"/>
    </sheetView>
  </sheetViews>
  <sheetFormatPr defaultColWidth="9.00390625" defaultRowHeight="12.75" customHeight="1"/>
  <cols>
    <col min="1" max="1" width="53.375" style="0" customWidth="1"/>
    <col min="2" max="4" width="10.875" style="0" customWidth="1"/>
  </cols>
  <sheetData>
    <row r="1" ht="137.25" customHeight="1"/>
    <row r="2" spans="1:4" ht="30" customHeight="1">
      <c r="A2" s="307" t="s">
        <v>396</v>
      </c>
      <c r="B2" s="291"/>
      <c r="C2" s="291"/>
      <c r="D2" s="291"/>
    </row>
    <row r="3" spans="1:4" ht="12.75" customHeight="1">
      <c r="A3" s="326"/>
      <c r="B3" s="326"/>
      <c r="C3" s="326"/>
      <c r="D3" s="326"/>
    </row>
    <row r="4" spans="1:4" ht="12.75" customHeight="1">
      <c r="A4" s="208" t="s">
        <v>314</v>
      </c>
      <c r="B4" s="210" t="s">
        <v>188</v>
      </c>
      <c r="C4" s="210" t="s">
        <v>21</v>
      </c>
      <c r="D4" s="210" t="s">
        <v>10</v>
      </c>
    </row>
    <row r="5" spans="1:4" ht="12.75" customHeight="1">
      <c r="A5" s="20" t="s">
        <v>194</v>
      </c>
      <c r="B5" s="325">
        <v>0.5626286008230453</v>
      </c>
      <c r="C5" s="325">
        <v>0.9854679187346022</v>
      </c>
      <c r="D5" s="325">
        <v>0.7865351237091182</v>
      </c>
    </row>
    <row r="6" spans="1:4" ht="12.75" customHeight="1">
      <c r="A6" s="20" t="s">
        <v>195</v>
      </c>
      <c r="B6" s="325">
        <v>4.726080246913581</v>
      </c>
      <c r="C6" s="325">
        <v>3.9418716749384086</v>
      </c>
      <c r="D6" s="325">
        <v>4.310817504944205</v>
      </c>
    </row>
    <row r="7" spans="1:4" ht="12.75" customHeight="1">
      <c r="A7" s="20" t="s">
        <v>196</v>
      </c>
      <c r="B7" s="325">
        <v>0.4661779835390946</v>
      </c>
      <c r="C7" s="325">
        <v>0.54272146249152</v>
      </c>
      <c r="D7" s="325">
        <v>0.5067101277741435</v>
      </c>
    </row>
    <row r="8" spans="1:4" ht="12.75" customHeight="1">
      <c r="A8" s="20" t="s">
        <v>197</v>
      </c>
      <c r="B8" s="325">
        <v>4.147376543209877</v>
      </c>
      <c r="C8" s="325">
        <v>5.555753918663192</v>
      </c>
      <c r="D8" s="325">
        <v>4.893156009998072</v>
      </c>
    </row>
    <row r="9" spans="1:4" ht="12.75" customHeight="1">
      <c r="A9" s="20" t="s">
        <v>198</v>
      </c>
      <c r="B9" s="325">
        <v>1.3020833333333333</v>
      </c>
      <c r="C9" s="325">
        <v>1.08544292498304</v>
      </c>
      <c r="D9" s="325">
        <v>1.1873655232916496</v>
      </c>
    </row>
    <row r="10" spans="1:4" ht="12.75" customHeight="1">
      <c r="A10" s="20" t="s">
        <v>199</v>
      </c>
      <c r="B10" s="325">
        <v>0.4661779835390946</v>
      </c>
      <c r="C10" s="325">
        <v>0.5855678937408505</v>
      </c>
      <c r="D10" s="325">
        <v>0.5293986409580603</v>
      </c>
    </row>
    <row r="11" spans="1:4" ht="12.75" customHeight="1">
      <c r="A11" s="20" t="s">
        <v>200</v>
      </c>
      <c r="B11" s="325">
        <v>0.43402777777777773</v>
      </c>
      <c r="C11" s="325">
        <v>0.54272146249152</v>
      </c>
      <c r="D11" s="325">
        <v>0.49158445231819886</v>
      </c>
    </row>
    <row r="12" spans="1:4" ht="12.75" customHeight="1">
      <c r="A12" s="20" t="s">
        <v>315</v>
      </c>
      <c r="B12" s="325">
        <v>1.0770318930041154</v>
      </c>
      <c r="C12" s="325">
        <v>1.528189381226122</v>
      </c>
      <c r="D12" s="325">
        <v>1.3159337646671783</v>
      </c>
    </row>
    <row r="13" spans="1:4" ht="12.75" customHeight="1">
      <c r="A13" s="20" t="s">
        <v>201</v>
      </c>
      <c r="B13" s="325">
        <v>0.739454732510288</v>
      </c>
      <c r="C13" s="325">
        <v>0.54272146249152</v>
      </c>
      <c r="D13" s="325">
        <v>0.6352783691496724</v>
      </c>
    </row>
    <row r="14" spans="1:4" ht="12.75" customHeight="1">
      <c r="A14" s="20" t="s">
        <v>316</v>
      </c>
      <c r="B14" s="325"/>
      <c r="C14" s="325"/>
      <c r="D14" s="325"/>
    </row>
    <row r="15" spans="1:4" ht="12.75" customHeight="1">
      <c r="A15" s="20" t="s">
        <v>317</v>
      </c>
      <c r="B15" s="325">
        <v>0.16075102880658437</v>
      </c>
      <c r="C15" s="325">
        <v>0.0714107187488842</v>
      </c>
      <c r="D15" s="325">
        <v>0.11344256591958435</v>
      </c>
    </row>
    <row r="16" spans="1:4" ht="12.75" customHeight="1">
      <c r="A16" s="20" t="s">
        <v>318</v>
      </c>
      <c r="B16" s="325">
        <v>0.38580246913580246</v>
      </c>
      <c r="C16" s="325">
        <v>0.37133573749419785</v>
      </c>
      <c r="D16" s="325">
        <v>0.37814188639861446</v>
      </c>
    </row>
    <row r="17" spans="1:4" ht="12.75" customHeight="1">
      <c r="A17" s="20" t="s">
        <v>319</v>
      </c>
      <c r="B17" s="325">
        <v>0.11252572016460906</v>
      </c>
      <c r="C17" s="325">
        <v>0.028564287499553684</v>
      </c>
      <c r="D17" s="325">
        <v>0.0680655395517506</v>
      </c>
    </row>
    <row r="18" spans="1:4" ht="12.75" customHeight="1">
      <c r="A18" s="20" t="s">
        <v>320</v>
      </c>
      <c r="B18" s="325">
        <v>0.08037551440329219</v>
      </c>
      <c r="C18" s="325">
        <v>0.0714107187488842</v>
      </c>
      <c r="D18" s="325">
        <v>0.0756283772797229</v>
      </c>
    </row>
    <row r="19" spans="1:4" ht="12.75" customHeight="1">
      <c r="A19" s="18" t="s">
        <v>10</v>
      </c>
      <c r="B19" s="293">
        <v>13.921039094650206</v>
      </c>
      <c r="C19" s="293">
        <v>15.310458099760773</v>
      </c>
      <c r="D19" s="293">
        <v>14.656779516810298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F31" sqref="F31"/>
    </sheetView>
  </sheetViews>
  <sheetFormatPr defaultColWidth="9.00390625" defaultRowHeight="15.75"/>
  <cols>
    <col min="1" max="1" width="52.375" style="54" customWidth="1"/>
    <col min="2" max="16384" width="9.00390625" style="54" customWidth="1"/>
  </cols>
  <sheetData>
    <row r="1" ht="94.5" customHeight="1"/>
    <row r="2" spans="1:8" ht="33" customHeight="1">
      <c r="A2" s="290" t="s">
        <v>397</v>
      </c>
      <c r="B2" s="294"/>
      <c r="C2" s="294"/>
      <c r="D2" s="294"/>
      <c r="E2" s="290"/>
      <c r="F2" s="214"/>
      <c r="G2" s="295"/>
      <c r="H2" s="295"/>
    </row>
    <row r="3" spans="1:5" ht="12.75">
      <c r="A3" s="3"/>
      <c r="B3" s="296" t="s">
        <v>147</v>
      </c>
      <c r="C3" s="296"/>
      <c r="D3" s="296"/>
      <c r="E3" s="3"/>
    </row>
    <row r="4" spans="1:5" ht="12.75">
      <c r="A4" s="208" t="s">
        <v>314</v>
      </c>
      <c r="B4" s="297" t="s">
        <v>321</v>
      </c>
      <c r="C4" s="61" t="s">
        <v>322</v>
      </c>
      <c r="D4" s="61" t="s">
        <v>323</v>
      </c>
      <c r="E4" s="61" t="s">
        <v>10</v>
      </c>
    </row>
    <row r="5" spans="1:5" ht="12.75">
      <c r="A5" s="20" t="s">
        <v>194</v>
      </c>
      <c r="B5" s="15">
        <v>7</v>
      </c>
      <c r="C5" s="15">
        <v>39</v>
      </c>
      <c r="D5" s="15">
        <v>58</v>
      </c>
      <c r="E5" s="15">
        <v>104</v>
      </c>
    </row>
    <row r="6" spans="1:5" ht="12.75">
      <c r="A6" s="20" t="s">
        <v>195</v>
      </c>
      <c r="B6" s="15">
        <v>97</v>
      </c>
      <c r="C6" s="15">
        <v>320</v>
      </c>
      <c r="D6" s="15">
        <v>153</v>
      </c>
      <c r="E6" s="15">
        <v>570</v>
      </c>
    </row>
    <row r="7" spans="1:5" ht="12.75">
      <c r="A7" s="20" t="s">
        <v>196</v>
      </c>
      <c r="B7" s="15">
        <v>5</v>
      </c>
      <c r="C7" s="15">
        <v>31</v>
      </c>
      <c r="D7" s="15">
        <v>31</v>
      </c>
      <c r="E7" s="15">
        <v>67</v>
      </c>
    </row>
    <row r="8" spans="1:5" ht="12.75">
      <c r="A8" s="20" t="s">
        <v>197</v>
      </c>
      <c r="B8" s="15">
        <v>28</v>
      </c>
      <c r="C8" s="15">
        <v>210</v>
      </c>
      <c r="D8" s="15">
        <v>409</v>
      </c>
      <c r="E8" s="15">
        <v>647</v>
      </c>
    </row>
    <row r="9" spans="1:5" ht="12.75">
      <c r="A9" s="20" t="s">
        <v>198</v>
      </c>
      <c r="B9" s="15">
        <v>3</v>
      </c>
      <c r="C9" s="15">
        <v>47</v>
      </c>
      <c r="D9" s="15">
        <v>107</v>
      </c>
      <c r="E9" s="15">
        <v>157</v>
      </c>
    </row>
    <row r="10" spans="1:5" ht="12.75">
      <c r="A10" s="20" t="s">
        <v>199</v>
      </c>
      <c r="B10" s="15">
        <v>6</v>
      </c>
      <c r="C10" s="15">
        <v>36</v>
      </c>
      <c r="D10" s="15">
        <v>28</v>
      </c>
      <c r="E10" s="15">
        <v>70</v>
      </c>
    </row>
    <row r="11" spans="1:5" ht="12.75">
      <c r="A11" s="20" t="s">
        <v>200</v>
      </c>
      <c r="B11" s="15">
        <v>1</v>
      </c>
      <c r="C11" s="15">
        <v>22</v>
      </c>
      <c r="D11" s="15">
        <v>42</v>
      </c>
      <c r="E11" s="15">
        <v>65</v>
      </c>
    </row>
    <row r="12" spans="1:5" ht="12.75">
      <c r="A12" s="20" t="s">
        <v>315</v>
      </c>
      <c r="B12" s="15">
        <v>9</v>
      </c>
      <c r="C12" s="15">
        <v>58</v>
      </c>
      <c r="D12" s="15">
        <v>107</v>
      </c>
      <c r="E12" s="15">
        <v>174</v>
      </c>
    </row>
    <row r="13" spans="1:9" ht="12.75">
      <c r="A13" s="20" t="s">
        <v>201</v>
      </c>
      <c r="B13" s="15">
        <v>18</v>
      </c>
      <c r="C13" s="15">
        <v>27</v>
      </c>
      <c r="D13" s="15">
        <v>39</v>
      </c>
      <c r="E13" s="15">
        <v>84</v>
      </c>
      <c r="F13" s="298"/>
      <c r="G13" s="298"/>
      <c r="H13" s="298"/>
      <c r="I13" s="298"/>
    </row>
    <row r="14" spans="1:5" ht="12.75">
      <c r="A14" s="20" t="s">
        <v>316</v>
      </c>
      <c r="B14" s="15"/>
      <c r="C14" s="15"/>
      <c r="D14" s="15"/>
      <c r="E14" s="15"/>
    </row>
    <row r="15" spans="1:5" ht="12.75">
      <c r="A15" s="20" t="s">
        <v>317</v>
      </c>
      <c r="B15" s="15">
        <v>5</v>
      </c>
      <c r="C15" s="15">
        <v>7</v>
      </c>
      <c r="D15" s="15">
        <v>3</v>
      </c>
      <c r="E15" s="15">
        <v>15</v>
      </c>
    </row>
    <row r="16" spans="1:5" ht="12.75">
      <c r="A16" s="20" t="s">
        <v>318</v>
      </c>
      <c r="B16" s="15">
        <v>4</v>
      </c>
      <c r="C16" s="15">
        <v>15</v>
      </c>
      <c r="D16" s="15">
        <v>31</v>
      </c>
      <c r="E16" s="15">
        <v>50</v>
      </c>
    </row>
    <row r="17" spans="1:5" ht="12.75">
      <c r="A17" s="20" t="s">
        <v>319</v>
      </c>
      <c r="B17" s="15">
        <v>6</v>
      </c>
      <c r="C17" s="15">
        <v>3</v>
      </c>
      <c r="D17" s="15">
        <v>0</v>
      </c>
      <c r="E17" s="15">
        <v>9</v>
      </c>
    </row>
    <row r="18" spans="1:6" ht="12.75">
      <c r="A18" s="20" t="s">
        <v>320</v>
      </c>
      <c r="B18" s="15">
        <v>3</v>
      </c>
      <c r="C18" s="15">
        <v>2</v>
      </c>
      <c r="D18" s="15">
        <v>5</v>
      </c>
      <c r="E18" s="15">
        <v>10</v>
      </c>
      <c r="F18" s="298"/>
    </row>
    <row r="19" spans="1:5" ht="12.75">
      <c r="A19" s="18" t="s">
        <v>10</v>
      </c>
      <c r="B19" s="19">
        <f>SUM(B5:B13)</f>
        <v>174</v>
      </c>
      <c r="C19" s="19">
        <f>SUM(C5:C13)</f>
        <v>790</v>
      </c>
      <c r="D19" s="19">
        <f>SUM(D5:D13)</f>
        <v>974</v>
      </c>
      <c r="E19" s="19">
        <f>SUM(E5:E13)</f>
        <v>1938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F30" sqref="F30"/>
    </sheetView>
  </sheetViews>
  <sheetFormatPr defaultColWidth="9.00390625" defaultRowHeight="12.75" customHeight="1"/>
  <cols>
    <col min="1" max="1" width="52.25390625" style="0" customWidth="1"/>
    <col min="2" max="5" width="9.25390625" style="0" customWidth="1"/>
    <col min="6" max="6" width="9.00390625" style="315" customWidth="1"/>
  </cols>
  <sheetData>
    <row r="1" ht="91.5" customHeight="1"/>
    <row r="2" spans="1:6" ht="26.25">
      <c r="A2" s="290" t="s">
        <v>398</v>
      </c>
      <c r="B2" s="294"/>
      <c r="C2" s="294"/>
      <c r="D2" s="294"/>
      <c r="E2" s="290"/>
      <c r="F2" s="316"/>
    </row>
    <row r="3" spans="1:5" ht="16.5" customHeight="1">
      <c r="A3" s="3"/>
      <c r="B3" s="296" t="s">
        <v>147</v>
      </c>
      <c r="C3" s="296"/>
      <c r="D3" s="296"/>
      <c r="E3" s="3"/>
    </row>
    <row r="4" spans="1:5" ht="15.75" customHeight="1">
      <c r="A4" s="208" t="s">
        <v>314</v>
      </c>
      <c r="B4" s="297" t="s">
        <v>321</v>
      </c>
      <c r="C4" s="61" t="s">
        <v>322</v>
      </c>
      <c r="D4" s="61" t="s">
        <v>323</v>
      </c>
      <c r="E4" s="61" t="s">
        <v>10</v>
      </c>
    </row>
    <row r="5" spans="1:5" ht="12.75" customHeight="1">
      <c r="A5" s="20" t="s">
        <v>194</v>
      </c>
      <c r="B5" s="327">
        <v>0.07355104442483082</v>
      </c>
      <c r="C5" s="327">
        <v>1.257577711853476</v>
      </c>
      <c r="D5" s="327">
        <v>9.600264834891997</v>
      </c>
      <c r="E5" s="327">
        <v>0.7865351237091182</v>
      </c>
    </row>
    <row r="6" spans="1:5" ht="12.75" customHeight="1">
      <c r="A6" s="20" t="s">
        <v>195</v>
      </c>
      <c r="B6" s="327">
        <v>1.0192073298869415</v>
      </c>
      <c r="C6" s="327">
        <v>10.318586353669549</v>
      </c>
      <c r="D6" s="327">
        <v>25.324836547215096</v>
      </c>
      <c r="E6" s="327">
        <v>4.310817504944205</v>
      </c>
    </row>
    <row r="7" spans="1:5" ht="12.75" customHeight="1">
      <c r="A7" s="20" t="s">
        <v>196</v>
      </c>
      <c r="B7" s="327">
        <v>0.0525364603034506</v>
      </c>
      <c r="C7" s="327">
        <v>0.9996130530117374</v>
      </c>
      <c r="D7" s="327">
        <v>5.131176032442274</v>
      </c>
      <c r="E7" s="327">
        <v>0.5067101277741435</v>
      </c>
    </row>
    <row r="8" spans="1:5" ht="12.75" customHeight="1">
      <c r="A8" s="20" t="s">
        <v>197</v>
      </c>
      <c r="B8" s="327">
        <v>0.2942041776993233</v>
      </c>
      <c r="C8" s="327">
        <v>6.77157229459564</v>
      </c>
      <c r="D8" s="327">
        <v>67.6984192667384</v>
      </c>
      <c r="E8" s="327">
        <v>4.893156009998072</v>
      </c>
    </row>
    <row r="9" spans="1:5" ht="12.75" customHeight="1">
      <c r="A9" s="20" t="s">
        <v>198</v>
      </c>
      <c r="B9" s="327">
        <v>0.031521876182070356</v>
      </c>
      <c r="C9" s="327">
        <v>1.5155423706952147</v>
      </c>
      <c r="D9" s="327">
        <v>17.710833402300754</v>
      </c>
      <c r="E9" s="327">
        <v>1.1873655232916496</v>
      </c>
    </row>
    <row r="10" spans="1:5" ht="12.75" customHeight="1">
      <c r="A10" s="20" t="s">
        <v>199</v>
      </c>
      <c r="B10" s="327">
        <v>0.06304375236414071</v>
      </c>
      <c r="C10" s="327">
        <v>1.1608409647878242</v>
      </c>
      <c r="D10" s="327">
        <v>4.634610609947861</v>
      </c>
      <c r="E10" s="327">
        <v>0.5293986409580603</v>
      </c>
    </row>
    <row r="11" spans="1:5" ht="12.75" customHeight="1">
      <c r="A11" s="20" t="s">
        <v>200</v>
      </c>
      <c r="B11" s="327">
        <v>0.01050729206069012</v>
      </c>
      <c r="C11" s="327">
        <v>0.7094028118147814</v>
      </c>
      <c r="D11" s="327">
        <v>6.95191591492179</v>
      </c>
      <c r="E11" s="327">
        <v>0.49158445231819886</v>
      </c>
    </row>
    <row r="12" spans="1:5" ht="12.75" customHeight="1">
      <c r="A12" s="20" t="s">
        <v>315</v>
      </c>
      <c r="B12" s="327">
        <v>0.09456562854621106</v>
      </c>
      <c r="C12" s="327">
        <v>1.8702437766026054</v>
      </c>
      <c r="D12" s="327">
        <v>17.710833402300754</v>
      </c>
      <c r="E12" s="327">
        <v>1.3159337646671783</v>
      </c>
    </row>
    <row r="13" spans="1:5" ht="12.75" customHeight="1">
      <c r="A13" s="20" t="s">
        <v>201</v>
      </c>
      <c r="B13" s="327">
        <v>0.18913125709242212</v>
      </c>
      <c r="C13" s="327">
        <v>0.870630723590868</v>
      </c>
      <c r="D13" s="327">
        <v>6.455350492427377</v>
      </c>
      <c r="E13" s="327">
        <v>0.6352783691496724</v>
      </c>
    </row>
    <row r="14" spans="1:5" ht="12.75" customHeight="1">
      <c r="A14" s="20" t="s">
        <v>316</v>
      </c>
      <c r="B14" s="327"/>
      <c r="C14" s="327"/>
      <c r="D14" s="327"/>
      <c r="E14" s="327"/>
    </row>
    <row r="15" spans="1:5" ht="12.75" customHeight="1">
      <c r="A15" s="20" t="s">
        <v>317</v>
      </c>
      <c r="B15" s="327">
        <v>0.0525364603034506</v>
      </c>
      <c r="C15" s="327">
        <v>0.22571907648652134</v>
      </c>
      <c r="D15" s="327">
        <v>0.4965654224944136</v>
      </c>
      <c r="E15" s="327">
        <v>0.11344256591958435</v>
      </c>
    </row>
    <row r="16" spans="1:5" ht="12.75" customHeight="1">
      <c r="A16" s="20" t="s">
        <v>318</v>
      </c>
      <c r="B16" s="327">
        <v>0.04202916824276048</v>
      </c>
      <c r="C16" s="327">
        <v>0.48368373532826003</v>
      </c>
      <c r="D16" s="327">
        <v>5.131176032442274</v>
      </c>
      <c r="E16" s="327">
        <v>0.37814188639861446</v>
      </c>
    </row>
    <row r="17" spans="1:5" ht="12.75" customHeight="1">
      <c r="A17" s="20" t="s">
        <v>319</v>
      </c>
      <c r="B17" s="327">
        <v>0.06304375236414071</v>
      </c>
      <c r="C17" s="327">
        <v>0.09673674706565201</v>
      </c>
      <c r="D17" s="327">
        <v>0</v>
      </c>
      <c r="E17" s="327">
        <v>0.0680655395517506</v>
      </c>
    </row>
    <row r="18" spans="1:5" ht="12.75" customHeight="1">
      <c r="A18" s="20" t="s">
        <v>320</v>
      </c>
      <c r="B18" s="327">
        <v>0.031521876182070356</v>
      </c>
      <c r="C18" s="327">
        <v>0.06449116471043467</v>
      </c>
      <c r="D18" s="327">
        <v>0.8276090374906894</v>
      </c>
      <c r="E18" s="327">
        <v>0.0756283772797229</v>
      </c>
    </row>
    <row r="19" spans="1:5" ht="12.75" customHeight="1">
      <c r="A19" s="18" t="s">
        <v>10</v>
      </c>
      <c r="B19" s="299">
        <v>1.8282688185600806</v>
      </c>
      <c r="C19" s="299">
        <v>25.474010060621694</v>
      </c>
      <c r="D19" s="299">
        <v>161.21824050318628</v>
      </c>
      <c r="E19" s="299">
        <v>14.656779516810298</v>
      </c>
    </row>
    <row r="20" spans="1:5" ht="12.75" customHeight="1">
      <c r="A20" s="54"/>
      <c r="B20" s="317"/>
      <c r="C20" s="54"/>
      <c r="D20" s="54"/>
      <c r="E20" s="54"/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I34" sqref="I34"/>
    </sheetView>
  </sheetViews>
  <sheetFormatPr defaultColWidth="9.00390625" defaultRowHeight="15.75"/>
  <cols>
    <col min="1" max="1" width="12.00390625" style="54" customWidth="1"/>
    <col min="2" max="4" width="11.25390625" style="54" customWidth="1"/>
    <col min="5" max="16384" width="9.00390625" style="54" customWidth="1"/>
  </cols>
  <sheetData>
    <row r="1" ht="81.75" customHeight="1"/>
    <row r="2" ht="12.75"/>
    <row r="3" spans="1:4" ht="43.5" customHeight="1">
      <c r="A3" s="380" t="s">
        <v>341</v>
      </c>
      <c r="B3" s="380"/>
      <c r="C3" s="380"/>
      <c r="D3" s="380"/>
    </row>
    <row r="4" spans="1:4" ht="18" customHeight="1">
      <c r="A4" s="255" t="s">
        <v>61</v>
      </c>
      <c r="B4" s="253" t="s">
        <v>33</v>
      </c>
      <c r="C4" s="253" t="s">
        <v>21</v>
      </c>
      <c r="D4" s="253" t="s">
        <v>13</v>
      </c>
    </row>
    <row r="5" spans="1:4" ht="12.75">
      <c r="A5" s="214">
        <v>1997</v>
      </c>
      <c r="B5" s="32">
        <v>0</v>
      </c>
      <c r="C5" s="32">
        <v>1</v>
      </c>
      <c r="D5" s="32">
        <f aca="true" t="shared" si="0" ref="D5:D14">SUM(B5:C5)</f>
        <v>1</v>
      </c>
    </row>
    <row r="6" spans="1:4" ht="12.75">
      <c r="A6" s="214">
        <v>1998</v>
      </c>
      <c r="B6" s="32">
        <v>0</v>
      </c>
      <c r="C6" s="32">
        <v>0</v>
      </c>
      <c r="D6" s="32">
        <f t="shared" si="0"/>
        <v>0</v>
      </c>
    </row>
    <row r="7" spans="1:4" ht="12.75">
      <c r="A7" s="214">
        <v>1999</v>
      </c>
      <c r="B7" s="32">
        <v>1</v>
      </c>
      <c r="C7" s="32">
        <v>1</v>
      </c>
      <c r="D7" s="32">
        <f t="shared" si="0"/>
        <v>2</v>
      </c>
    </row>
    <row r="8" spans="1:4" ht="12.75">
      <c r="A8" s="214">
        <v>2000</v>
      </c>
      <c r="B8" s="32">
        <v>1</v>
      </c>
      <c r="C8" s="32">
        <v>2</v>
      </c>
      <c r="D8" s="32">
        <f t="shared" si="0"/>
        <v>3</v>
      </c>
    </row>
    <row r="9" spans="1:4" ht="12.75">
      <c r="A9" s="214">
        <v>2001</v>
      </c>
      <c r="B9" s="32">
        <v>5</v>
      </c>
      <c r="C9" s="32">
        <v>0</v>
      </c>
      <c r="D9" s="32">
        <f t="shared" si="0"/>
        <v>5</v>
      </c>
    </row>
    <row r="10" spans="1:4" ht="12.75">
      <c r="A10" s="214">
        <v>2002</v>
      </c>
      <c r="B10" s="32">
        <v>0</v>
      </c>
      <c r="C10" s="32">
        <v>1</v>
      </c>
      <c r="D10" s="32">
        <f t="shared" si="0"/>
        <v>1</v>
      </c>
    </row>
    <row r="11" spans="1:4" ht="12.75">
      <c r="A11" s="214">
        <v>2003</v>
      </c>
      <c r="B11" s="32">
        <v>0</v>
      </c>
      <c r="C11" s="32">
        <v>4</v>
      </c>
      <c r="D11" s="32">
        <f t="shared" si="0"/>
        <v>4</v>
      </c>
    </row>
    <row r="12" spans="1:4" ht="12.75">
      <c r="A12" s="214">
        <v>2004</v>
      </c>
      <c r="B12" s="32">
        <v>0</v>
      </c>
      <c r="C12" s="32">
        <v>0</v>
      </c>
      <c r="D12" s="32">
        <f t="shared" si="0"/>
        <v>0</v>
      </c>
    </row>
    <row r="13" spans="1:4" ht="12.75">
      <c r="A13" s="214">
        <v>2005</v>
      </c>
      <c r="B13" s="32">
        <v>1</v>
      </c>
      <c r="C13" s="32">
        <v>0</v>
      </c>
      <c r="D13" s="32">
        <f t="shared" si="0"/>
        <v>1</v>
      </c>
    </row>
    <row r="14" spans="1:4" ht="12.75">
      <c r="A14" s="214">
        <v>2006</v>
      </c>
      <c r="B14" s="32">
        <v>1</v>
      </c>
      <c r="C14" s="32">
        <v>1</v>
      </c>
      <c r="D14" s="32">
        <f t="shared" si="0"/>
        <v>2</v>
      </c>
    </row>
    <row r="15" spans="1:4" ht="12.75">
      <c r="A15" s="214">
        <v>2007</v>
      </c>
      <c r="B15" s="32">
        <v>0</v>
      </c>
      <c r="C15" s="32">
        <v>2</v>
      </c>
      <c r="D15" s="32">
        <v>2</v>
      </c>
    </row>
    <row r="16" spans="1:4" ht="12.75">
      <c r="A16" s="214">
        <v>2008</v>
      </c>
      <c r="B16" s="32">
        <v>0</v>
      </c>
      <c r="C16" s="32">
        <v>4</v>
      </c>
      <c r="D16" s="32">
        <v>4</v>
      </c>
    </row>
    <row r="17" spans="1:4" ht="12.75">
      <c r="A17" s="214">
        <v>2009</v>
      </c>
      <c r="B17" s="32">
        <v>0</v>
      </c>
      <c r="C17" s="32">
        <v>1</v>
      </c>
      <c r="D17" s="32">
        <v>1</v>
      </c>
    </row>
    <row r="18" spans="1:4" ht="12.75">
      <c r="A18" s="214">
        <v>2010</v>
      </c>
      <c r="B18" s="32">
        <v>1</v>
      </c>
      <c r="C18" s="32">
        <v>2</v>
      </c>
      <c r="D18" s="32">
        <v>3</v>
      </c>
    </row>
    <row r="19" spans="1:4" ht="12.75">
      <c r="A19" s="214">
        <v>2011</v>
      </c>
      <c r="B19" s="32">
        <v>0</v>
      </c>
      <c r="C19" s="32">
        <v>0</v>
      </c>
      <c r="D19" s="32">
        <v>0</v>
      </c>
    </row>
    <row r="20" spans="1:4" ht="12.75">
      <c r="A20" s="214">
        <v>2012</v>
      </c>
      <c r="B20" s="32">
        <v>1</v>
      </c>
      <c r="C20" s="32">
        <v>0</v>
      </c>
      <c r="D20" s="32">
        <v>1</v>
      </c>
    </row>
    <row r="21" spans="1:4" ht="12.75">
      <c r="A21" s="214">
        <v>2013</v>
      </c>
      <c r="B21" s="32">
        <v>2</v>
      </c>
      <c r="C21" s="32">
        <v>0</v>
      </c>
      <c r="D21" s="32">
        <v>2</v>
      </c>
    </row>
    <row r="22" spans="1:4" ht="12.75">
      <c r="A22" s="214">
        <v>2014</v>
      </c>
      <c r="B22" s="32">
        <v>0</v>
      </c>
      <c r="C22" s="32">
        <v>2</v>
      </c>
      <c r="D22" s="32">
        <v>2</v>
      </c>
    </row>
    <row r="23" spans="1:4" ht="12.75">
      <c r="A23" s="214">
        <v>2015</v>
      </c>
      <c r="B23" s="32">
        <v>1</v>
      </c>
      <c r="C23" s="32">
        <v>1</v>
      </c>
      <c r="D23" s="32">
        <v>2</v>
      </c>
    </row>
    <row r="24" spans="1:4" s="20" customFormat="1" ht="12.75">
      <c r="A24" s="214">
        <v>2016</v>
      </c>
      <c r="B24" s="32">
        <v>1</v>
      </c>
      <c r="C24" s="32">
        <v>1</v>
      </c>
      <c r="D24" s="32">
        <v>2</v>
      </c>
    </row>
    <row r="25" spans="1:4" ht="12.75">
      <c r="A25" s="172">
        <v>2017</v>
      </c>
      <c r="B25" s="61">
        <v>2</v>
      </c>
      <c r="C25" s="61">
        <v>0</v>
      </c>
      <c r="D25" s="61">
        <v>2</v>
      </c>
    </row>
  </sheetData>
  <mergeCells count="1">
    <mergeCell ref="A3:D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6"/>
  <sheetViews>
    <sheetView zoomScale="70" zoomScaleNormal="70" workbookViewId="0" topLeftCell="A1">
      <selection activeCell="J74" sqref="J74"/>
    </sheetView>
  </sheetViews>
  <sheetFormatPr defaultColWidth="9.00390625" defaultRowHeight="15.75"/>
  <cols>
    <col min="1" max="1" width="6.125" style="22" customWidth="1"/>
    <col min="2" max="2" width="6.75390625" style="20" bestFit="1" customWidth="1"/>
    <col min="3" max="3" width="7.125" style="20" bestFit="1" customWidth="1"/>
    <col min="4" max="4" width="8.00390625" style="20" bestFit="1" customWidth="1"/>
    <col min="5" max="5" width="8.875" style="20" bestFit="1" customWidth="1"/>
    <col min="6" max="6" width="8.75390625" style="31" bestFit="1" customWidth="1"/>
    <col min="7" max="7" width="1.625" style="20" customWidth="1"/>
    <col min="8" max="8" width="6.25390625" style="20" bestFit="1" customWidth="1"/>
    <col min="9" max="9" width="6.75390625" style="20" bestFit="1" customWidth="1"/>
    <col min="10" max="10" width="7.125" style="20" bestFit="1" customWidth="1"/>
    <col min="11" max="11" width="8.00390625" style="20" bestFit="1" customWidth="1"/>
    <col min="12" max="12" width="8.875" style="20" bestFit="1" customWidth="1"/>
    <col min="13" max="13" width="8.75390625" style="20" bestFit="1" customWidth="1"/>
    <col min="14" max="16384" width="9.00390625" style="20" customWidth="1"/>
  </cols>
  <sheetData>
    <row r="1" s="54" customFormat="1" ht="81.75" customHeight="1"/>
    <row r="2" s="54" customFormat="1" ht="12.75"/>
    <row r="3" spans="1:14" ht="36" customHeight="1">
      <c r="A3" s="356" t="s">
        <v>367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89"/>
    </row>
    <row r="4" spans="1:13" ht="13.5" customHeight="1">
      <c r="A4" s="2"/>
      <c r="B4" s="357" t="s">
        <v>28</v>
      </c>
      <c r="C4" s="357"/>
      <c r="D4" s="357"/>
      <c r="E4" s="38" t="s">
        <v>23</v>
      </c>
      <c r="F4" s="39" t="s">
        <v>19</v>
      </c>
      <c r="G4" s="32"/>
      <c r="H4" s="33"/>
      <c r="I4" s="357" t="s">
        <v>28</v>
      </c>
      <c r="J4" s="357"/>
      <c r="K4" s="357"/>
      <c r="L4" s="38" t="s">
        <v>23</v>
      </c>
      <c r="M4" s="39" t="s">
        <v>19</v>
      </c>
    </row>
    <row r="5" spans="1:13" ht="12.75">
      <c r="A5" s="4" t="s">
        <v>0</v>
      </c>
      <c r="B5" s="358"/>
      <c r="C5" s="358"/>
      <c r="D5" s="358"/>
      <c r="E5" s="40" t="s">
        <v>24</v>
      </c>
      <c r="F5" s="41" t="s">
        <v>26</v>
      </c>
      <c r="G5" s="32"/>
      <c r="H5" s="35" t="s">
        <v>0</v>
      </c>
      <c r="I5" s="358"/>
      <c r="J5" s="358"/>
      <c r="K5" s="358"/>
      <c r="L5" s="40" t="s">
        <v>24</v>
      </c>
      <c r="M5" s="41" t="s">
        <v>26</v>
      </c>
    </row>
    <row r="6" spans="1:13" ht="12.75">
      <c r="A6" s="6"/>
      <c r="B6" s="23" t="s">
        <v>1</v>
      </c>
      <c r="C6" s="23" t="s">
        <v>20</v>
      </c>
      <c r="D6" s="23" t="s">
        <v>21</v>
      </c>
      <c r="E6" s="26" t="s">
        <v>25</v>
      </c>
      <c r="F6" s="42" t="s">
        <v>27</v>
      </c>
      <c r="G6" s="32"/>
      <c r="H6" s="37"/>
      <c r="I6" s="23" t="s">
        <v>1</v>
      </c>
      <c r="J6" s="23" t="s">
        <v>20</v>
      </c>
      <c r="K6" s="23" t="s">
        <v>21</v>
      </c>
      <c r="L6" s="26" t="s">
        <v>25</v>
      </c>
      <c r="M6" s="42" t="s">
        <v>27</v>
      </c>
    </row>
    <row r="7" spans="1:6" ht="12.75">
      <c r="A7" s="7"/>
      <c r="B7" s="5"/>
      <c r="C7" s="5"/>
      <c r="D7" s="5"/>
      <c r="E7" s="5"/>
      <c r="F7" s="30"/>
    </row>
    <row r="8" spans="1:13" ht="12.75">
      <c r="A8" s="10">
        <v>1900</v>
      </c>
      <c r="B8" s="11">
        <v>1901</v>
      </c>
      <c r="C8" s="11">
        <v>983</v>
      </c>
      <c r="D8" s="11">
        <v>918</v>
      </c>
      <c r="E8" s="34">
        <v>107.08061002178648</v>
      </c>
      <c r="F8" s="34">
        <v>46.96088240016798</v>
      </c>
      <c r="H8" s="10">
        <v>1959</v>
      </c>
      <c r="I8" s="11">
        <v>1256</v>
      </c>
      <c r="J8" s="11">
        <v>676</v>
      </c>
      <c r="K8" s="11">
        <v>580</v>
      </c>
      <c r="L8" s="34">
        <v>116.55172413793105</v>
      </c>
      <c r="M8" s="34">
        <v>8.498861517953507</v>
      </c>
    </row>
    <row r="9" spans="1:13" ht="12.75">
      <c r="A9" s="10">
        <v>1901</v>
      </c>
      <c r="B9" s="11">
        <v>1907</v>
      </c>
      <c r="C9" s="11">
        <v>980</v>
      </c>
      <c r="D9" s="11">
        <v>927</v>
      </c>
      <c r="E9" s="34">
        <v>105.71736785329018</v>
      </c>
      <c r="F9" s="34">
        <v>23.14011479050127</v>
      </c>
      <c r="H9" s="10">
        <v>1960</v>
      </c>
      <c r="I9" s="11">
        <v>1429</v>
      </c>
      <c r="J9" s="11">
        <v>797</v>
      </c>
      <c r="K9" s="11">
        <v>632</v>
      </c>
      <c r="L9" s="34">
        <v>126.10759493670886</v>
      </c>
      <c r="M9" s="34">
        <v>9.532672250184282</v>
      </c>
    </row>
    <row r="10" spans="1:13" ht="12.75">
      <c r="A10" s="10">
        <v>1902</v>
      </c>
      <c r="B10" s="11">
        <v>1776</v>
      </c>
      <c r="C10" s="11">
        <v>944</v>
      </c>
      <c r="D10" s="11">
        <v>832</v>
      </c>
      <c r="E10" s="34">
        <v>113.46153846153845</v>
      </c>
      <c r="F10" s="34">
        <v>21.386639371406208</v>
      </c>
      <c r="H10" s="10">
        <v>1961</v>
      </c>
      <c r="I10" s="11">
        <v>1437</v>
      </c>
      <c r="J10" s="11">
        <v>798</v>
      </c>
      <c r="K10" s="11">
        <v>639</v>
      </c>
      <c r="L10" s="34">
        <v>124.88262910798123</v>
      </c>
      <c r="M10" s="34">
        <v>9.467213924776166</v>
      </c>
    </row>
    <row r="11" spans="1:13" ht="12.75">
      <c r="A11" s="10">
        <v>1903</v>
      </c>
      <c r="B11" s="11">
        <v>1829</v>
      </c>
      <c r="C11" s="11">
        <v>917</v>
      </c>
      <c r="D11" s="11">
        <v>912</v>
      </c>
      <c r="E11" s="34">
        <v>100.54824561403508</v>
      </c>
      <c r="F11" s="34">
        <v>21.674468211174972</v>
      </c>
      <c r="H11" s="10">
        <v>1962</v>
      </c>
      <c r="I11" s="11">
        <v>1493</v>
      </c>
      <c r="J11" s="11">
        <v>839</v>
      </c>
      <c r="K11" s="11">
        <v>654</v>
      </c>
      <c r="L11" s="34">
        <v>128.2874617737003</v>
      </c>
      <c r="M11" s="34">
        <v>9.70075793262749</v>
      </c>
    </row>
    <row r="12" spans="1:13" ht="12.75">
      <c r="A12" s="10">
        <v>1904</v>
      </c>
      <c r="B12" s="11">
        <v>1660</v>
      </c>
      <c r="C12" s="11">
        <v>827</v>
      </c>
      <c r="D12" s="11">
        <v>833</v>
      </c>
      <c r="E12" s="34">
        <v>99.2797118847539</v>
      </c>
      <c r="F12" s="34">
        <v>19.359955215525286</v>
      </c>
      <c r="H12" s="10">
        <v>1963</v>
      </c>
      <c r="I12" s="11">
        <v>1477</v>
      </c>
      <c r="J12" s="11">
        <v>780</v>
      </c>
      <c r="K12" s="11">
        <v>697</v>
      </c>
      <c r="L12" s="34">
        <v>111.90817790530846</v>
      </c>
      <c r="M12" s="34">
        <v>9.465642984401235</v>
      </c>
    </row>
    <row r="13" spans="1:13" ht="12.75">
      <c r="A13" s="10">
        <v>1905</v>
      </c>
      <c r="B13" s="11">
        <v>2061</v>
      </c>
      <c r="C13" s="11">
        <v>1090</v>
      </c>
      <c r="D13" s="11">
        <v>971</v>
      </c>
      <c r="E13" s="34">
        <v>112.25540679711636</v>
      </c>
      <c r="F13" s="34">
        <v>23.629495021296353</v>
      </c>
      <c r="H13" s="10">
        <v>1964</v>
      </c>
      <c r="I13" s="11">
        <v>1512</v>
      </c>
      <c r="J13" s="11">
        <v>825</v>
      </c>
      <c r="K13" s="11">
        <v>687</v>
      </c>
      <c r="L13" s="34">
        <v>120.08733624454149</v>
      </c>
      <c r="M13" s="34">
        <v>9.610831254270686</v>
      </c>
    </row>
    <row r="14" spans="1:13" ht="12.75">
      <c r="A14" s="10">
        <v>1906</v>
      </c>
      <c r="B14" s="11">
        <v>1760</v>
      </c>
      <c r="C14" s="11">
        <v>898</v>
      </c>
      <c r="D14" s="11">
        <v>862</v>
      </c>
      <c r="E14" s="34">
        <v>104.17633410672853</v>
      </c>
      <c r="F14" s="34">
        <v>19.82919849478357</v>
      </c>
      <c r="H14" s="10">
        <v>1965</v>
      </c>
      <c r="I14" s="11">
        <v>1636</v>
      </c>
      <c r="J14" s="11">
        <v>907</v>
      </c>
      <c r="K14" s="11">
        <v>729</v>
      </c>
      <c r="L14" s="34">
        <v>124.4170096021948</v>
      </c>
      <c r="M14" s="34">
        <v>10.36052866560697</v>
      </c>
    </row>
    <row r="15" spans="1:13" ht="12.75">
      <c r="A15" s="10">
        <v>1907</v>
      </c>
      <c r="B15" s="11">
        <v>1842</v>
      </c>
      <c r="C15" s="11">
        <v>898</v>
      </c>
      <c r="D15" s="11">
        <v>944</v>
      </c>
      <c r="E15" s="34">
        <v>95.12711864406779</v>
      </c>
      <c r="F15" s="34">
        <v>20.43249898780373</v>
      </c>
      <c r="H15" s="10">
        <v>1966</v>
      </c>
      <c r="I15" s="11">
        <v>1528</v>
      </c>
      <c r="J15" s="11">
        <v>830</v>
      </c>
      <c r="K15" s="11">
        <v>698</v>
      </c>
      <c r="L15" s="34">
        <v>118.91117478510029</v>
      </c>
      <c r="M15" s="34">
        <v>9.680597308059033</v>
      </c>
    </row>
    <row r="16" spans="1:13" ht="12.75">
      <c r="A16" s="10">
        <v>1908</v>
      </c>
      <c r="B16" s="11">
        <v>1837</v>
      </c>
      <c r="C16" s="11">
        <v>916</v>
      </c>
      <c r="D16" s="11">
        <v>921</v>
      </c>
      <c r="E16" s="34">
        <v>99.45711183496199</v>
      </c>
      <c r="F16" s="34">
        <v>20.06729151646239</v>
      </c>
      <c r="H16" s="10">
        <v>1967</v>
      </c>
      <c r="I16" s="11">
        <v>1672</v>
      </c>
      <c r="J16" s="11">
        <v>911</v>
      </c>
      <c r="K16" s="11">
        <v>761</v>
      </c>
      <c r="L16" s="34">
        <v>119.71090670170827</v>
      </c>
      <c r="M16" s="34">
        <v>10.621200475158968</v>
      </c>
    </row>
    <row r="17" spans="1:13" ht="12.75">
      <c r="A17" s="10">
        <v>1909</v>
      </c>
      <c r="B17" s="11">
        <v>2007</v>
      </c>
      <c r="C17" s="11">
        <v>957</v>
      </c>
      <c r="D17" s="11">
        <v>1050</v>
      </c>
      <c r="E17" s="34">
        <v>91.14285714285715</v>
      </c>
      <c r="F17" s="34">
        <v>21.452392150156058</v>
      </c>
      <c r="H17" s="10">
        <v>1968</v>
      </c>
      <c r="I17" s="11">
        <v>1654</v>
      </c>
      <c r="J17" s="11">
        <v>897</v>
      </c>
      <c r="K17" s="11">
        <v>757</v>
      </c>
      <c r="L17" s="34">
        <v>118.49405548216644</v>
      </c>
      <c r="M17" s="34">
        <v>10.53969750940703</v>
      </c>
    </row>
    <row r="18" spans="1:13" ht="12.75">
      <c r="A18" s="10">
        <v>1910</v>
      </c>
      <c r="B18" s="11">
        <v>1756</v>
      </c>
      <c r="C18" s="11">
        <v>899</v>
      </c>
      <c r="D18" s="11">
        <v>857</v>
      </c>
      <c r="E18" s="34">
        <v>104.90081680280045</v>
      </c>
      <c r="F18" s="34">
        <v>18.267500286079873</v>
      </c>
      <c r="H18" s="10">
        <v>1969</v>
      </c>
      <c r="I18" s="11">
        <v>1642</v>
      </c>
      <c r="J18" s="11">
        <v>905</v>
      </c>
      <c r="K18" s="11">
        <v>737</v>
      </c>
      <c r="L18" s="34">
        <v>122.79511533242878</v>
      </c>
      <c r="M18" s="34">
        <v>10.497009758639097</v>
      </c>
    </row>
    <row r="19" spans="1:13" ht="12.75">
      <c r="A19" s="10">
        <v>1911</v>
      </c>
      <c r="B19" s="11">
        <v>1909</v>
      </c>
      <c r="C19" s="11">
        <v>989</v>
      </c>
      <c r="D19" s="11">
        <v>920</v>
      </c>
      <c r="E19" s="34">
        <v>107.5</v>
      </c>
      <c r="F19" s="34">
        <v>19.813181110534508</v>
      </c>
      <c r="H19" s="10">
        <v>1970</v>
      </c>
      <c r="I19" s="11">
        <v>1591</v>
      </c>
      <c r="J19" s="11">
        <v>852</v>
      </c>
      <c r="K19" s="11">
        <v>739</v>
      </c>
      <c r="L19" s="34">
        <v>115.29093369418133</v>
      </c>
      <c r="M19" s="34">
        <v>10.198717948717949</v>
      </c>
    </row>
    <row r="20" spans="1:13" ht="12.75">
      <c r="A20" s="10">
        <v>1912</v>
      </c>
      <c r="B20" s="11">
        <v>1940</v>
      </c>
      <c r="C20" s="11">
        <v>965</v>
      </c>
      <c r="D20" s="11">
        <v>975</v>
      </c>
      <c r="E20" s="34">
        <v>98.97435897435898</v>
      </c>
      <c r="F20" s="34">
        <v>20.242809368038273</v>
      </c>
      <c r="H20" s="10">
        <v>1971</v>
      </c>
      <c r="I20" s="11">
        <v>1475</v>
      </c>
      <c r="J20" s="11">
        <v>784</v>
      </c>
      <c r="K20" s="11">
        <v>691</v>
      </c>
      <c r="L20" s="34">
        <v>113.4587554269175</v>
      </c>
      <c r="M20" s="34">
        <v>9.548285192713525</v>
      </c>
    </row>
    <row r="21" spans="1:13" ht="12.75">
      <c r="A21" s="10">
        <v>1913</v>
      </c>
      <c r="B21" s="11">
        <v>1784</v>
      </c>
      <c r="C21" s="11">
        <v>902</v>
      </c>
      <c r="D21" s="11">
        <v>882</v>
      </c>
      <c r="E21" s="34">
        <v>102.26757369614512</v>
      </c>
      <c r="F21" s="34">
        <v>18.251479607756877</v>
      </c>
      <c r="H21" s="10">
        <v>1972</v>
      </c>
      <c r="I21" s="11">
        <v>1657</v>
      </c>
      <c r="J21" s="11">
        <v>913</v>
      </c>
      <c r="K21" s="11">
        <v>744</v>
      </c>
      <c r="L21" s="34">
        <v>122.71505376344085</v>
      </c>
      <c r="M21" s="34">
        <v>10.76522772971937</v>
      </c>
    </row>
    <row r="22" spans="1:13" ht="12.75">
      <c r="A22" s="10">
        <v>1914</v>
      </c>
      <c r="B22" s="11">
        <v>1690</v>
      </c>
      <c r="C22" s="11">
        <v>861</v>
      </c>
      <c r="D22" s="11">
        <v>829</v>
      </c>
      <c r="E22" s="34">
        <v>103.86007237635707</v>
      </c>
      <c r="F22" s="34">
        <v>16.824709425321686</v>
      </c>
      <c r="H22" s="10">
        <v>1973</v>
      </c>
      <c r="I22" s="11">
        <v>1695</v>
      </c>
      <c r="J22" s="11">
        <v>891</v>
      </c>
      <c r="K22" s="11">
        <v>804</v>
      </c>
      <c r="L22" s="34">
        <v>110.82089552238806</v>
      </c>
      <c r="M22" s="34">
        <v>10.932944606413994</v>
      </c>
    </row>
    <row r="23" spans="1:13" ht="12.75">
      <c r="A23" s="10">
        <v>1915</v>
      </c>
      <c r="B23" s="11">
        <v>1958</v>
      </c>
      <c r="C23" s="11">
        <v>1040</v>
      </c>
      <c r="D23" s="11">
        <v>918</v>
      </c>
      <c r="E23" s="34">
        <v>113.28976034858387</v>
      </c>
      <c r="F23" s="34">
        <v>19.082983689799182</v>
      </c>
      <c r="H23" s="10">
        <v>1974</v>
      </c>
      <c r="I23" s="11">
        <v>1781</v>
      </c>
      <c r="J23" s="11">
        <v>935</v>
      </c>
      <c r="K23" s="11">
        <v>846</v>
      </c>
      <c r="L23" s="34">
        <v>110.52009456264776</v>
      </c>
      <c r="M23" s="34">
        <v>11.458165792775114</v>
      </c>
    </row>
    <row r="24" spans="1:13" ht="12.75">
      <c r="A24" s="10">
        <v>1916</v>
      </c>
      <c r="B24" s="11">
        <v>2076</v>
      </c>
      <c r="C24" s="11">
        <v>1142</v>
      </c>
      <c r="D24" s="11">
        <v>934</v>
      </c>
      <c r="E24" s="34">
        <v>122.2698072805139</v>
      </c>
      <c r="F24" s="34">
        <v>19.948111847794753</v>
      </c>
      <c r="H24" s="10">
        <v>1975</v>
      </c>
      <c r="I24" s="11">
        <v>1844</v>
      </c>
      <c r="J24" s="11">
        <v>952</v>
      </c>
      <c r="K24" s="11">
        <v>892</v>
      </c>
      <c r="L24" s="34">
        <v>106.72645739910314</v>
      </c>
      <c r="M24" s="34">
        <v>11.86401420593458</v>
      </c>
    </row>
    <row r="25" spans="1:13" ht="12.75">
      <c r="A25" s="10">
        <v>1917</v>
      </c>
      <c r="B25" s="11">
        <v>2242</v>
      </c>
      <c r="C25" s="11">
        <v>1322</v>
      </c>
      <c r="D25" s="11">
        <v>920</v>
      </c>
      <c r="E25" s="34">
        <v>143.69565217391306</v>
      </c>
      <c r="F25" s="34">
        <v>21.344757824586456</v>
      </c>
      <c r="H25" s="10">
        <v>1976</v>
      </c>
      <c r="I25" s="11">
        <v>1792</v>
      </c>
      <c r="J25" s="11">
        <v>959</v>
      </c>
      <c r="K25" s="11">
        <v>833</v>
      </c>
      <c r="L25" s="34">
        <v>115.12605042016806</v>
      </c>
      <c r="M25" s="34">
        <v>11.540814683625825</v>
      </c>
    </row>
    <row r="26" spans="1:13" ht="12.75">
      <c r="A26" s="10">
        <v>1918</v>
      </c>
      <c r="B26" s="11">
        <v>3384</v>
      </c>
      <c r="C26" s="11">
        <v>1699</v>
      </c>
      <c r="D26" s="11">
        <v>1685</v>
      </c>
      <c r="E26" s="34">
        <v>100.83086053412462</v>
      </c>
      <c r="F26" s="34">
        <v>32.326628869475506</v>
      </c>
      <c r="H26" s="10">
        <v>1977</v>
      </c>
      <c r="I26" s="11">
        <v>1707</v>
      </c>
      <c r="J26" s="11">
        <v>895</v>
      </c>
      <c r="K26" s="11">
        <v>812</v>
      </c>
      <c r="L26" s="34">
        <v>110.22167487684729</v>
      </c>
      <c r="M26" s="34">
        <v>11.025529235091799</v>
      </c>
    </row>
    <row r="27" spans="1:13" ht="12.75">
      <c r="A27" s="10">
        <v>1919</v>
      </c>
      <c r="B27" s="11">
        <v>1795</v>
      </c>
      <c r="C27" s="11">
        <v>972</v>
      </c>
      <c r="D27" s="11">
        <v>823</v>
      </c>
      <c r="E27" s="34">
        <v>118.10449574726609</v>
      </c>
      <c r="F27" s="34">
        <v>17.199582227417764</v>
      </c>
      <c r="H27" s="10">
        <v>1978</v>
      </c>
      <c r="I27" s="11">
        <v>1781</v>
      </c>
      <c r="J27" s="11">
        <v>973</v>
      </c>
      <c r="K27" s="11">
        <v>808</v>
      </c>
      <c r="L27" s="34">
        <v>120.42079207920793</v>
      </c>
      <c r="M27" s="34">
        <v>11.555930443810018</v>
      </c>
    </row>
    <row r="28" spans="1:13" ht="12.75">
      <c r="A28" s="10">
        <v>1920</v>
      </c>
      <c r="B28" s="11">
        <v>1925</v>
      </c>
      <c r="C28" s="11">
        <v>999</v>
      </c>
      <c r="D28" s="11">
        <v>926</v>
      </c>
      <c r="E28" s="34">
        <v>107.88336933045358</v>
      </c>
      <c r="F28" s="34">
        <v>18.18233338370863</v>
      </c>
      <c r="H28" s="10">
        <v>1979</v>
      </c>
      <c r="I28" s="11">
        <v>1809</v>
      </c>
      <c r="J28" s="11">
        <v>945</v>
      </c>
      <c r="K28" s="11">
        <v>864</v>
      </c>
      <c r="L28" s="34">
        <v>109.375</v>
      </c>
      <c r="M28" s="34">
        <v>11.803509733491236</v>
      </c>
    </row>
    <row r="29" spans="1:13" ht="12.75">
      <c r="A29" s="10">
        <v>1921</v>
      </c>
      <c r="B29" s="11">
        <v>1798</v>
      </c>
      <c r="C29" s="11">
        <v>942</v>
      </c>
      <c r="D29" s="11">
        <v>856</v>
      </c>
      <c r="E29" s="34">
        <v>110.04672897196261</v>
      </c>
      <c r="F29" s="34">
        <v>16.952908064888717</v>
      </c>
      <c r="H29" s="10">
        <v>1980</v>
      </c>
      <c r="I29" s="11">
        <v>1831</v>
      </c>
      <c r="J29" s="11">
        <v>949</v>
      </c>
      <c r="K29" s="11">
        <v>882</v>
      </c>
      <c r="L29" s="34">
        <v>107.59637188208617</v>
      </c>
      <c r="M29" s="34">
        <v>12.030420999030865</v>
      </c>
    </row>
    <row r="30" spans="1:13" ht="12.75">
      <c r="A30" s="10">
        <v>1922</v>
      </c>
      <c r="B30" s="11">
        <v>1688</v>
      </c>
      <c r="C30" s="11">
        <v>884</v>
      </c>
      <c r="D30" s="11">
        <v>804</v>
      </c>
      <c r="E30" s="34">
        <v>109.95024875621891</v>
      </c>
      <c r="F30" s="34">
        <v>15.98303223118585</v>
      </c>
      <c r="H30" s="10">
        <v>1981</v>
      </c>
      <c r="I30" s="11">
        <v>1701</v>
      </c>
      <c r="J30" s="11">
        <v>889</v>
      </c>
      <c r="K30" s="11">
        <v>812</v>
      </c>
      <c r="L30" s="34">
        <v>109.48275862068965</v>
      </c>
      <c r="M30" s="34">
        <v>11.311833534499097</v>
      </c>
    </row>
    <row r="31" spans="1:13" ht="12.75">
      <c r="A31" s="10">
        <v>1923</v>
      </c>
      <c r="B31" s="11">
        <v>1653</v>
      </c>
      <c r="C31" s="11">
        <v>890</v>
      </c>
      <c r="D31" s="11">
        <v>763</v>
      </c>
      <c r="E31" s="34">
        <v>116.64482306684141</v>
      </c>
      <c r="F31" s="34">
        <v>15.367237941180573</v>
      </c>
      <c r="H31" s="10">
        <v>1982</v>
      </c>
      <c r="I31" s="11">
        <v>1818</v>
      </c>
      <c r="J31" s="11">
        <v>927</v>
      </c>
      <c r="K31" s="11">
        <v>891</v>
      </c>
      <c r="L31" s="34">
        <v>104.04040404040404</v>
      </c>
      <c r="M31" s="34">
        <v>12.250054747906946</v>
      </c>
    </row>
    <row r="32" spans="1:13" ht="12.75">
      <c r="A32" s="10">
        <v>1924</v>
      </c>
      <c r="B32" s="11">
        <v>1789</v>
      </c>
      <c r="C32" s="11">
        <v>929</v>
      </c>
      <c r="D32" s="11">
        <v>860</v>
      </c>
      <c r="E32" s="34">
        <v>108.02325581395348</v>
      </c>
      <c r="F32" s="34">
        <v>16.316442304184452</v>
      </c>
      <c r="H32" s="10">
        <v>1983</v>
      </c>
      <c r="I32" s="11">
        <v>1805</v>
      </c>
      <c r="J32" s="11">
        <v>921</v>
      </c>
      <c r="K32" s="11">
        <v>884</v>
      </c>
      <c r="L32" s="34">
        <v>104.18552036199095</v>
      </c>
      <c r="M32" s="34">
        <v>12.235670538471185</v>
      </c>
    </row>
    <row r="33" spans="1:13" ht="12.75">
      <c r="A33" s="10">
        <v>1925</v>
      </c>
      <c r="B33" s="11">
        <v>1776</v>
      </c>
      <c r="C33" s="11">
        <v>906</v>
      </c>
      <c r="D33" s="11">
        <v>870</v>
      </c>
      <c r="E33" s="34">
        <v>104.13793103448276</v>
      </c>
      <c r="F33" s="34">
        <v>15.994740468224412</v>
      </c>
      <c r="H33" s="10">
        <v>1984</v>
      </c>
      <c r="I33" s="11">
        <v>1712</v>
      </c>
      <c r="J33" s="11">
        <v>869</v>
      </c>
      <c r="K33" s="11">
        <v>843</v>
      </c>
      <c r="L33" s="34">
        <v>103.08422301304863</v>
      </c>
      <c r="M33" s="34">
        <v>11.667291375609091</v>
      </c>
    </row>
    <row r="34" spans="1:13" ht="12.75">
      <c r="A34" s="10">
        <v>1926</v>
      </c>
      <c r="B34" s="11">
        <v>1693</v>
      </c>
      <c r="C34" s="11">
        <v>890</v>
      </c>
      <c r="D34" s="11">
        <v>803</v>
      </c>
      <c r="E34" s="34">
        <v>110.8343711083437</v>
      </c>
      <c r="F34" s="34">
        <v>15.068310266565796</v>
      </c>
      <c r="H34" s="10">
        <v>1985</v>
      </c>
      <c r="I34" s="11">
        <v>1833</v>
      </c>
      <c r="J34" s="11">
        <v>957</v>
      </c>
      <c r="K34" s="11">
        <v>876</v>
      </c>
      <c r="L34" s="34">
        <v>109.24657534246576</v>
      </c>
      <c r="M34" s="34">
        <v>12.589112786912267</v>
      </c>
    </row>
    <row r="35" spans="1:13" ht="12.75">
      <c r="A35" s="10">
        <v>1927</v>
      </c>
      <c r="B35" s="11">
        <v>1711</v>
      </c>
      <c r="C35" s="11">
        <v>910</v>
      </c>
      <c r="D35" s="11">
        <v>801</v>
      </c>
      <c r="E35" s="34">
        <v>113.60799001248441</v>
      </c>
      <c r="F35" s="34">
        <v>15.090844946198624</v>
      </c>
      <c r="H35" s="10">
        <v>1986</v>
      </c>
      <c r="I35" s="11">
        <v>1813</v>
      </c>
      <c r="J35" s="11">
        <v>953</v>
      </c>
      <c r="K35" s="11">
        <v>860</v>
      </c>
      <c r="L35" s="34">
        <v>110.81395348837208</v>
      </c>
      <c r="M35" s="34">
        <v>12.546191853625455</v>
      </c>
    </row>
    <row r="36" spans="1:13" ht="12.75">
      <c r="A36" s="10">
        <v>1928</v>
      </c>
      <c r="B36" s="11">
        <v>1543</v>
      </c>
      <c r="C36" s="11">
        <v>736</v>
      </c>
      <c r="D36" s="11">
        <v>807</v>
      </c>
      <c r="E36" s="34">
        <v>91.20198265179678</v>
      </c>
      <c r="F36" s="34">
        <v>13.490946289771188</v>
      </c>
      <c r="H36" s="10">
        <v>1987</v>
      </c>
      <c r="I36" s="11">
        <v>1716</v>
      </c>
      <c r="J36" s="11">
        <v>905</v>
      </c>
      <c r="K36" s="11">
        <v>811</v>
      </c>
      <c r="L36" s="34">
        <v>111.59062885326759</v>
      </c>
      <c r="M36" s="34">
        <v>11.958354820276242</v>
      </c>
    </row>
    <row r="37" spans="1:13" ht="12.75">
      <c r="A37" s="10">
        <v>1929</v>
      </c>
      <c r="B37" s="11">
        <v>1780</v>
      </c>
      <c r="C37" s="11">
        <v>932</v>
      </c>
      <c r="D37" s="11">
        <v>848</v>
      </c>
      <c r="E37" s="34">
        <v>109.90566037735849</v>
      </c>
      <c r="F37" s="34">
        <v>15.47819357307142</v>
      </c>
      <c r="H37" s="10">
        <v>1988</v>
      </c>
      <c r="I37" s="11">
        <v>1831</v>
      </c>
      <c r="J37" s="11">
        <v>974</v>
      </c>
      <c r="K37" s="11">
        <v>857</v>
      </c>
      <c r="L37" s="34">
        <v>113.65227537922986</v>
      </c>
      <c r="M37" s="34">
        <v>12.843895116373686</v>
      </c>
    </row>
    <row r="38" spans="1:13" ht="12.75">
      <c r="A38" s="10">
        <v>1930</v>
      </c>
      <c r="B38" s="11">
        <v>1352</v>
      </c>
      <c r="C38" s="11">
        <v>689</v>
      </c>
      <c r="D38" s="11">
        <v>663</v>
      </c>
      <c r="E38" s="34">
        <v>103.921568627451</v>
      </c>
      <c r="F38" s="34">
        <v>11.680496939485177</v>
      </c>
      <c r="H38" s="10">
        <v>1989</v>
      </c>
      <c r="I38" s="11">
        <v>1662</v>
      </c>
      <c r="J38" s="11">
        <v>857</v>
      </c>
      <c r="K38" s="11">
        <v>805</v>
      </c>
      <c r="L38" s="34">
        <v>106.45962732919254</v>
      </c>
      <c r="M38" s="34">
        <v>11.72594312000395</v>
      </c>
    </row>
    <row r="39" spans="1:13" ht="12.75">
      <c r="A39" s="10">
        <v>1931</v>
      </c>
      <c r="B39" s="11">
        <v>1411</v>
      </c>
      <c r="C39" s="11">
        <v>735</v>
      </c>
      <c r="D39" s="11">
        <v>676</v>
      </c>
      <c r="E39" s="34">
        <v>108.72781065088756</v>
      </c>
      <c r="F39" s="34">
        <v>12.286980676959516</v>
      </c>
      <c r="H39" s="10">
        <v>1990</v>
      </c>
      <c r="I39" s="11">
        <v>1754</v>
      </c>
      <c r="J39" s="11">
        <v>842</v>
      </c>
      <c r="K39" s="11">
        <v>912</v>
      </c>
      <c r="L39" s="34">
        <v>92.32456140350878</v>
      </c>
      <c r="M39" s="34">
        <v>12.43953986468277</v>
      </c>
    </row>
    <row r="40" spans="1:13" ht="12.75">
      <c r="A40" s="10">
        <v>1932</v>
      </c>
      <c r="B40" s="11">
        <v>1659</v>
      </c>
      <c r="C40" s="11">
        <v>866</v>
      </c>
      <c r="D40" s="11">
        <v>793</v>
      </c>
      <c r="E40" s="34">
        <v>109.20554854981084</v>
      </c>
      <c r="F40" s="34">
        <v>14.48889315860491</v>
      </c>
      <c r="H40" s="10">
        <v>1991</v>
      </c>
      <c r="I40" s="11">
        <v>1809</v>
      </c>
      <c r="J40" s="11">
        <v>855</v>
      </c>
      <c r="K40" s="11">
        <v>954</v>
      </c>
      <c r="L40" s="34">
        <v>89.62264150943396</v>
      </c>
      <c r="M40" s="34">
        <v>12.998677856978615</v>
      </c>
    </row>
    <row r="41" spans="1:13" ht="12.75">
      <c r="A41" s="10">
        <v>1933</v>
      </c>
      <c r="B41" s="11">
        <v>1328</v>
      </c>
      <c r="C41" s="11">
        <v>648</v>
      </c>
      <c r="D41" s="11">
        <v>680</v>
      </c>
      <c r="E41" s="34">
        <v>95.29411764705881</v>
      </c>
      <c r="F41" s="34">
        <v>11.39742957066535</v>
      </c>
      <c r="H41" s="10">
        <v>1992</v>
      </c>
      <c r="I41" s="15">
        <v>1727</v>
      </c>
      <c r="J41" s="11">
        <v>853</v>
      </c>
      <c r="K41" s="11">
        <v>874</v>
      </c>
      <c r="L41" s="34">
        <v>97.59725400457666</v>
      </c>
      <c r="M41" s="34">
        <v>12.56754052431459</v>
      </c>
    </row>
    <row r="42" spans="1:13" ht="12.75">
      <c r="A42" s="10">
        <v>1934</v>
      </c>
      <c r="B42" s="11">
        <v>1236</v>
      </c>
      <c r="C42" s="11">
        <v>656</v>
      </c>
      <c r="D42" s="11">
        <v>580</v>
      </c>
      <c r="E42" s="34">
        <v>113.10344827586208</v>
      </c>
      <c r="F42" s="34">
        <v>10.463580644068944</v>
      </c>
      <c r="H42" s="10">
        <v>1993</v>
      </c>
      <c r="I42" s="15">
        <v>1902</v>
      </c>
      <c r="J42" s="11">
        <v>931</v>
      </c>
      <c r="K42" s="11">
        <v>971</v>
      </c>
      <c r="L42" s="34">
        <v>95.88053553038105</v>
      </c>
      <c r="M42" s="34">
        <v>13.826693806339051</v>
      </c>
    </row>
    <row r="43" spans="1:13" ht="12.75">
      <c r="A43" s="10">
        <v>1935</v>
      </c>
      <c r="B43" s="11">
        <v>1418</v>
      </c>
      <c r="C43" s="11">
        <v>701</v>
      </c>
      <c r="D43" s="11">
        <v>717</v>
      </c>
      <c r="E43" s="34">
        <v>97.76847977684798</v>
      </c>
      <c r="F43" s="34">
        <v>11.904212227422503</v>
      </c>
      <c r="H43" s="10">
        <v>1994</v>
      </c>
      <c r="I43" s="15">
        <v>1817</v>
      </c>
      <c r="J43" s="11">
        <v>875</v>
      </c>
      <c r="K43" s="11">
        <v>942</v>
      </c>
      <c r="L43" s="34">
        <v>92.88747346072186</v>
      </c>
      <c r="M43" s="34">
        <v>13.29606240441397</v>
      </c>
    </row>
    <row r="44" spans="1:13" ht="12.75">
      <c r="A44" s="10">
        <v>1936</v>
      </c>
      <c r="B44" s="11">
        <v>1463</v>
      </c>
      <c r="C44" s="11">
        <v>741</v>
      </c>
      <c r="D44" s="11">
        <v>722</v>
      </c>
      <c r="E44" s="34">
        <v>102.63157894736842</v>
      </c>
      <c r="F44" s="34">
        <v>12.189990542967008</v>
      </c>
      <c r="H44" s="10">
        <v>1995</v>
      </c>
      <c r="I44" s="15">
        <v>1687</v>
      </c>
      <c r="J44" s="11">
        <v>847</v>
      </c>
      <c r="K44" s="11">
        <v>840</v>
      </c>
      <c r="L44" s="34">
        <v>100.83333333333333</v>
      </c>
      <c r="M44" s="34">
        <v>16.96270116184951</v>
      </c>
    </row>
    <row r="45" spans="1:13" ht="12.75">
      <c r="A45" s="10">
        <v>1937</v>
      </c>
      <c r="B45" s="11">
        <v>1312</v>
      </c>
      <c r="C45" s="11">
        <v>682</v>
      </c>
      <c r="D45" s="11">
        <v>630</v>
      </c>
      <c r="E45" s="34">
        <v>108.25396825396825</v>
      </c>
      <c r="F45" s="34">
        <v>10.796843240040488</v>
      </c>
      <c r="H45" s="10">
        <v>1996</v>
      </c>
      <c r="I45" s="15">
        <v>1799</v>
      </c>
      <c r="J45" s="11">
        <v>892</v>
      </c>
      <c r="K45" s="11">
        <v>907</v>
      </c>
      <c r="L45" s="34">
        <v>98.34619625137817</v>
      </c>
      <c r="M45" s="34">
        <v>13.354018824786959</v>
      </c>
    </row>
    <row r="46" spans="1:13" ht="12.75">
      <c r="A46" s="10">
        <v>1938</v>
      </c>
      <c r="B46" s="11">
        <v>1486</v>
      </c>
      <c r="C46" s="11">
        <v>786</v>
      </c>
      <c r="D46" s="11">
        <v>700</v>
      </c>
      <c r="E46" s="34">
        <v>112.28571428571428</v>
      </c>
      <c r="F46" s="34">
        <v>12.126652521625592</v>
      </c>
      <c r="H46" s="10">
        <v>1997</v>
      </c>
      <c r="I46" s="15">
        <v>1788</v>
      </c>
      <c r="J46" s="11">
        <v>897</v>
      </c>
      <c r="K46" s="11">
        <v>891</v>
      </c>
      <c r="L46" s="34">
        <v>100.67340067340066</v>
      </c>
      <c r="M46" s="34">
        <v>13.364876834587225</v>
      </c>
    </row>
    <row r="47" spans="1:13" ht="12.75">
      <c r="A47" s="10">
        <v>1939</v>
      </c>
      <c r="B47" s="11">
        <v>1426</v>
      </c>
      <c r="C47" s="11">
        <v>704</v>
      </c>
      <c r="D47" s="11">
        <v>722</v>
      </c>
      <c r="E47" s="34">
        <v>97.50692520775624</v>
      </c>
      <c r="F47" s="34">
        <v>11.575286033759898</v>
      </c>
      <c r="H47" s="10">
        <v>1998</v>
      </c>
      <c r="I47" s="15">
        <v>1815</v>
      </c>
      <c r="J47" s="11">
        <v>883</v>
      </c>
      <c r="K47" s="11">
        <v>932</v>
      </c>
      <c r="L47" s="34">
        <v>94.74248927038627</v>
      </c>
      <c r="M47" s="34">
        <v>13.649130854931924</v>
      </c>
    </row>
    <row r="48" spans="1:13" ht="12.75">
      <c r="A48" s="10">
        <v>1940</v>
      </c>
      <c r="B48" s="11">
        <v>1411</v>
      </c>
      <c r="C48" s="11">
        <v>749</v>
      </c>
      <c r="D48" s="11">
        <v>662</v>
      </c>
      <c r="E48" s="34">
        <v>113.14199395770392</v>
      </c>
      <c r="F48" s="34">
        <v>11.316835296335062</v>
      </c>
      <c r="H48" s="10">
        <v>1999</v>
      </c>
      <c r="I48" s="15">
        <v>1805</v>
      </c>
      <c r="J48" s="11">
        <v>860</v>
      </c>
      <c r="K48" s="11">
        <v>945</v>
      </c>
      <c r="L48" s="34">
        <v>91.005291005291</v>
      </c>
      <c r="M48" s="34">
        <v>13.632518655025528</v>
      </c>
    </row>
    <row r="49" spans="1:13" ht="12.75">
      <c r="A49" s="10">
        <v>1941</v>
      </c>
      <c r="B49" s="11">
        <v>1513</v>
      </c>
      <c r="C49" s="11">
        <v>800</v>
      </c>
      <c r="D49" s="11">
        <v>713</v>
      </c>
      <c r="E49" s="34">
        <v>112.20196353436185</v>
      </c>
      <c r="F49" s="34">
        <v>11.940557646928838</v>
      </c>
      <c r="H49" s="10">
        <v>2000</v>
      </c>
      <c r="I49" s="15">
        <v>1812</v>
      </c>
      <c r="J49" s="11">
        <v>847</v>
      </c>
      <c r="K49" s="11">
        <v>965</v>
      </c>
      <c r="L49" s="34">
        <v>87.7720207253886</v>
      </c>
      <c r="M49" s="34">
        <v>13.73559733171619</v>
      </c>
    </row>
    <row r="50" spans="1:13" ht="12.75">
      <c r="A50" s="10">
        <v>1942</v>
      </c>
      <c r="B50" s="11">
        <v>1554</v>
      </c>
      <c r="C50" s="11">
        <v>854</v>
      </c>
      <c r="D50" s="11">
        <v>700</v>
      </c>
      <c r="E50" s="34">
        <v>122</v>
      </c>
      <c r="F50" s="34">
        <v>12.101908347902608</v>
      </c>
      <c r="H50" s="10">
        <v>2001</v>
      </c>
      <c r="I50" s="15">
        <v>1749</v>
      </c>
      <c r="J50" s="11">
        <v>816</v>
      </c>
      <c r="K50" s="11">
        <v>933</v>
      </c>
      <c r="L50" s="34">
        <v>87.45980707395499</v>
      </c>
      <c r="M50" s="34">
        <v>13.313288549734533</v>
      </c>
    </row>
    <row r="51" spans="1:13" ht="12.75">
      <c r="A51" s="10">
        <v>1943</v>
      </c>
      <c r="B51" s="11">
        <v>1509</v>
      </c>
      <c r="C51" s="11">
        <v>781</v>
      </c>
      <c r="D51" s="11">
        <v>728</v>
      </c>
      <c r="E51" s="34">
        <v>107.28021978021978</v>
      </c>
      <c r="F51" s="34">
        <v>11.624995666626864</v>
      </c>
      <c r="H51" s="10">
        <v>2002</v>
      </c>
      <c r="I51" s="15">
        <v>1770</v>
      </c>
      <c r="J51" s="11">
        <v>860</v>
      </c>
      <c r="K51" s="11">
        <v>910</v>
      </c>
      <c r="L51" s="34">
        <v>94.5054945054945</v>
      </c>
      <c r="M51" s="34">
        <v>13.552781191496203</v>
      </c>
    </row>
    <row r="52" spans="1:13" ht="12.75">
      <c r="A52" s="10">
        <v>1944</v>
      </c>
      <c r="B52" s="11">
        <v>1583</v>
      </c>
      <c r="C52" s="11">
        <v>816</v>
      </c>
      <c r="D52" s="11">
        <v>767</v>
      </c>
      <c r="E52" s="34">
        <v>106.38852672750978</v>
      </c>
      <c r="F52" s="34">
        <v>12.16812458683721</v>
      </c>
      <c r="H52" s="10">
        <v>2003</v>
      </c>
      <c r="I52" s="15">
        <v>1723</v>
      </c>
      <c r="J52" s="11">
        <v>829</v>
      </c>
      <c r="K52" s="11">
        <v>894</v>
      </c>
      <c r="L52" s="34">
        <v>92.72930648769575</v>
      </c>
      <c r="M52" s="34">
        <v>13.187704742369041</v>
      </c>
    </row>
    <row r="53" spans="1:13" ht="12.75">
      <c r="A53" s="10">
        <v>1945</v>
      </c>
      <c r="B53" s="11">
        <v>2114</v>
      </c>
      <c r="C53" s="11">
        <v>1175</v>
      </c>
      <c r="D53" s="11">
        <v>939</v>
      </c>
      <c r="E53" s="34">
        <v>125.13312034078807</v>
      </c>
      <c r="F53" s="34">
        <v>16.22328893800386</v>
      </c>
      <c r="H53" s="10">
        <v>2004</v>
      </c>
      <c r="I53" s="15">
        <v>1773</v>
      </c>
      <c r="J53" s="11">
        <v>827</v>
      </c>
      <c r="K53" s="11">
        <v>946</v>
      </c>
      <c r="L53" s="34">
        <v>87.42071881606765</v>
      </c>
      <c r="M53" s="34">
        <v>13.480736916538044</v>
      </c>
    </row>
    <row r="54" spans="1:13" ht="12.75">
      <c r="A54" s="10">
        <v>1946</v>
      </c>
      <c r="B54" s="11">
        <v>1465</v>
      </c>
      <c r="C54" s="11">
        <v>780</v>
      </c>
      <c r="D54" s="11">
        <v>685</v>
      </c>
      <c r="E54" s="34">
        <v>113.86861313868613</v>
      </c>
      <c r="F54" s="34">
        <v>11.087733107289901</v>
      </c>
      <c r="H54" s="10">
        <v>2005</v>
      </c>
      <c r="I54" s="15">
        <v>1778</v>
      </c>
      <c r="J54" s="11">
        <v>801</v>
      </c>
      <c r="K54" s="11">
        <v>977</v>
      </c>
      <c r="L54" s="34">
        <v>81.985670419652</v>
      </c>
      <c r="M54" s="34">
        <v>13.450438387460379</v>
      </c>
    </row>
    <row r="55" spans="1:13" ht="12.75">
      <c r="A55" s="10">
        <v>1947</v>
      </c>
      <c r="B55" s="11">
        <v>1459</v>
      </c>
      <c r="C55" s="11">
        <v>793</v>
      </c>
      <c r="D55" s="11">
        <v>666</v>
      </c>
      <c r="E55" s="34">
        <v>119.06906906906907</v>
      </c>
      <c r="F55" s="34">
        <v>10.856300970295852</v>
      </c>
      <c r="H55" s="10">
        <v>2006</v>
      </c>
      <c r="I55" s="15">
        <v>1703</v>
      </c>
      <c r="J55" s="11">
        <v>785</v>
      </c>
      <c r="K55" s="11">
        <v>918</v>
      </c>
      <c r="L55" s="34">
        <v>85.5119825708061</v>
      </c>
      <c r="M55" s="34">
        <v>12.819692492989818</v>
      </c>
    </row>
    <row r="56" spans="1:13" ht="12.75">
      <c r="A56" s="10">
        <v>1948</v>
      </c>
      <c r="B56" s="11">
        <v>1259</v>
      </c>
      <c r="C56" s="11">
        <v>647</v>
      </c>
      <c r="D56" s="11">
        <v>612</v>
      </c>
      <c r="E56" s="34">
        <v>105.71895424836602</v>
      </c>
      <c r="F56" s="34">
        <v>9.239858356420747</v>
      </c>
      <c r="H56" s="20">
        <v>2007</v>
      </c>
      <c r="I56" s="11">
        <v>1744</v>
      </c>
      <c r="J56" s="20">
        <v>806</v>
      </c>
      <c r="K56" s="20">
        <v>938</v>
      </c>
      <c r="L56" s="34">
        <v>85.9275053304904</v>
      </c>
      <c r="M56" s="34">
        <v>13.073218268023462</v>
      </c>
    </row>
    <row r="57" spans="1:13" ht="12.75">
      <c r="A57" s="10">
        <v>1949</v>
      </c>
      <c r="B57" s="11">
        <v>1368</v>
      </c>
      <c r="C57" s="11">
        <v>733</v>
      </c>
      <c r="D57" s="11">
        <v>635</v>
      </c>
      <c r="E57" s="34">
        <v>115.43307086614175</v>
      </c>
      <c r="F57" s="34">
        <v>9.939476724332101</v>
      </c>
      <c r="H57" s="20">
        <v>2008</v>
      </c>
      <c r="I57" s="11">
        <v>1786</v>
      </c>
      <c r="J57" s="20">
        <v>805</v>
      </c>
      <c r="K57" s="20">
        <v>981</v>
      </c>
      <c r="L57" s="34">
        <v>82.05912334352702</v>
      </c>
      <c r="M57" s="34">
        <v>13.325623472794762</v>
      </c>
    </row>
    <row r="58" spans="1:13" ht="12.75">
      <c r="A58" s="10">
        <v>1950</v>
      </c>
      <c r="B58" s="11">
        <v>1319</v>
      </c>
      <c r="C58" s="11">
        <v>746</v>
      </c>
      <c r="D58" s="11">
        <v>573</v>
      </c>
      <c r="E58" s="34">
        <v>130.19197207678883</v>
      </c>
      <c r="F58" s="34">
        <v>9.511653397946233</v>
      </c>
      <c r="H58" s="10">
        <v>2009</v>
      </c>
      <c r="I58" s="11">
        <v>1814</v>
      </c>
      <c r="J58" s="15">
        <v>802</v>
      </c>
      <c r="K58" s="11">
        <v>1012</v>
      </c>
      <c r="L58" s="34">
        <v>79.2490118577075</v>
      </c>
      <c r="M58" s="34">
        <v>13.465414150561738</v>
      </c>
    </row>
    <row r="59" spans="1:13" ht="12.75">
      <c r="A59" s="10">
        <v>1951</v>
      </c>
      <c r="B59" s="11">
        <v>1335</v>
      </c>
      <c r="C59" s="11">
        <v>729</v>
      </c>
      <c r="D59" s="11">
        <v>606</v>
      </c>
      <c r="E59" s="34">
        <v>120.29702970297029</v>
      </c>
      <c r="F59" s="34">
        <v>9.76691102234318</v>
      </c>
      <c r="H59" s="20">
        <v>2010</v>
      </c>
      <c r="I59" s="15">
        <v>1857</v>
      </c>
      <c r="J59" s="15">
        <v>869</v>
      </c>
      <c r="K59" s="15">
        <v>988</v>
      </c>
      <c r="L59" s="195">
        <v>88</v>
      </c>
      <c r="M59" s="32">
        <v>13.7</v>
      </c>
    </row>
    <row r="60" spans="1:13" ht="12.75">
      <c r="A60" s="10">
        <v>1952</v>
      </c>
      <c r="B60" s="11">
        <v>1431</v>
      </c>
      <c r="C60" s="11">
        <v>757</v>
      </c>
      <c r="D60" s="11">
        <v>674</v>
      </c>
      <c r="E60" s="34">
        <v>112.31454005934718</v>
      </c>
      <c r="F60" s="34">
        <v>10.643480589221895</v>
      </c>
      <c r="H60" s="20">
        <v>2011</v>
      </c>
      <c r="I60" s="15">
        <f>J60+K60</f>
        <v>1783</v>
      </c>
      <c r="J60" s="15">
        <v>800</v>
      </c>
      <c r="K60" s="15">
        <v>983</v>
      </c>
      <c r="L60" s="195">
        <f aca="true" t="shared" si="0" ref="L60:L66">J60/K60*100</f>
        <v>81.38351983723297</v>
      </c>
      <c r="M60" s="195">
        <f>I60/(('TAV.3.1ok'!I123+'TAV.3.1ok'!I124)/2)*1000</f>
        <v>13.322673202223685</v>
      </c>
    </row>
    <row r="61" spans="1:13" ht="12.75">
      <c r="A61" s="10">
        <v>1953</v>
      </c>
      <c r="B61" s="11">
        <v>1325</v>
      </c>
      <c r="C61" s="11">
        <v>733</v>
      </c>
      <c r="D61" s="11">
        <v>592</v>
      </c>
      <c r="E61" s="34">
        <v>123.81756756756756</v>
      </c>
      <c r="F61" s="34">
        <v>9.749959528469882</v>
      </c>
      <c r="H61" s="20">
        <v>2012</v>
      </c>
      <c r="I61" s="15">
        <v>1888</v>
      </c>
      <c r="J61" s="15">
        <v>845</v>
      </c>
      <c r="K61" s="15">
        <v>1043</v>
      </c>
      <c r="L61" s="195">
        <f t="shared" si="0"/>
        <v>81.01629913710451</v>
      </c>
      <c r="M61" s="195">
        <f>I61/(('TAV.3.1ok'!I124+'TAV.3.1ok'!I125)/2)*1000</f>
        <v>14.295611746934355</v>
      </c>
    </row>
    <row r="62" spans="1:13" ht="12.75">
      <c r="A62" s="10">
        <v>1954</v>
      </c>
      <c r="B62" s="11">
        <v>1182</v>
      </c>
      <c r="C62" s="11">
        <v>647</v>
      </c>
      <c r="D62" s="11">
        <v>535</v>
      </c>
      <c r="E62" s="34">
        <v>120.93457943925235</v>
      </c>
      <c r="F62" s="34">
        <v>8.545494637376779</v>
      </c>
      <c r="H62" s="20">
        <v>2013</v>
      </c>
      <c r="I62" s="15">
        <f>SUM(J62:K62)</f>
        <v>1612</v>
      </c>
      <c r="J62" s="15">
        <v>717</v>
      </c>
      <c r="K62" s="15">
        <v>895</v>
      </c>
      <c r="L62" s="195">
        <f t="shared" si="0"/>
        <v>80.11173184357541</v>
      </c>
      <c r="M62" s="195">
        <f>I62/(('TAV.3.1ok'!I125+'TAV.3.1ok'!I126)/2)*1000</f>
        <v>12.153883851997058</v>
      </c>
    </row>
    <row r="63" spans="1:13" ht="12.75">
      <c r="A63" s="10">
        <v>1955</v>
      </c>
      <c r="B63" s="11">
        <v>1227</v>
      </c>
      <c r="C63" s="11">
        <v>647</v>
      </c>
      <c r="D63" s="11">
        <v>580</v>
      </c>
      <c r="E63" s="34">
        <v>111.55172413793105</v>
      </c>
      <c r="F63" s="34">
        <v>8.74168222168393</v>
      </c>
      <c r="H63" s="20">
        <v>2014</v>
      </c>
      <c r="I63" s="15">
        <f>SUM(J63:K63)</f>
        <v>1826</v>
      </c>
      <c r="J63" s="20">
        <v>841</v>
      </c>
      <c r="K63" s="20">
        <v>985</v>
      </c>
      <c r="L63" s="195">
        <f t="shared" si="0"/>
        <v>85.38071065989847</v>
      </c>
      <c r="M63" s="195">
        <f>I63/(('TAV.3.1ok'!I126+'TAV.3.1ok'!I127)/2)*1000</f>
        <v>13.67252578573969</v>
      </c>
    </row>
    <row r="64" spans="1:13" ht="12.75">
      <c r="A64" s="10">
        <v>1956</v>
      </c>
      <c r="B64" s="11">
        <v>1325</v>
      </c>
      <c r="C64" s="11">
        <v>699</v>
      </c>
      <c r="D64" s="11">
        <v>626</v>
      </c>
      <c r="E64" s="34">
        <v>111.66134185303514</v>
      </c>
      <c r="F64" s="34">
        <v>9.321926578395644</v>
      </c>
      <c r="H64" s="20">
        <v>2015</v>
      </c>
      <c r="I64" s="15">
        <v>1972</v>
      </c>
      <c r="J64" s="20">
        <v>865</v>
      </c>
      <c r="K64" s="15">
        <v>1107</v>
      </c>
      <c r="L64" s="195">
        <f t="shared" si="0"/>
        <v>78.13911472448058</v>
      </c>
      <c r="M64" s="195">
        <f>I64/(('TAV.3.1ok'!I127+'TAV.3.1ok'!I128)/2)*1000</f>
        <v>14.780558917991133</v>
      </c>
    </row>
    <row r="65" spans="1:13" ht="12.75">
      <c r="A65" s="10">
        <v>1957</v>
      </c>
      <c r="B65" s="11">
        <v>1370</v>
      </c>
      <c r="C65" s="11">
        <v>745</v>
      </c>
      <c r="D65" s="11">
        <v>625</v>
      </c>
      <c r="E65" s="34">
        <v>119.2</v>
      </c>
      <c r="F65" s="34">
        <v>9.517524054326305</v>
      </c>
      <c r="H65" s="20">
        <v>2016</v>
      </c>
      <c r="I65" s="15">
        <v>1781</v>
      </c>
      <c r="J65" s="20">
        <v>756</v>
      </c>
      <c r="K65" s="15">
        <v>1025</v>
      </c>
      <c r="L65" s="195">
        <f t="shared" si="0"/>
        <v>73.7560975609756</v>
      </c>
      <c r="M65" s="195">
        <f>I65/(('TAV.3.1ok'!I128+'TAV.3.1ok'!I129)/2)*1000</f>
        <v>13.433196059796956</v>
      </c>
    </row>
    <row r="66" spans="1:13" ht="12.75">
      <c r="A66" s="17">
        <v>1958</v>
      </c>
      <c r="B66" s="43">
        <v>1274</v>
      </c>
      <c r="C66" s="43">
        <v>712</v>
      </c>
      <c r="D66" s="43">
        <v>562</v>
      </c>
      <c r="E66" s="36">
        <v>126.69039145907473</v>
      </c>
      <c r="F66" s="36">
        <v>8.740724986192536</v>
      </c>
      <c r="G66" s="18"/>
      <c r="H66" s="18">
        <v>2017</v>
      </c>
      <c r="I66" s="19">
        <v>1910</v>
      </c>
      <c r="J66" s="18">
        <v>852</v>
      </c>
      <c r="K66" s="19">
        <v>1058</v>
      </c>
      <c r="L66" s="328">
        <f t="shared" si="0"/>
        <v>80.52930056710775</v>
      </c>
      <c r="M66" s="328">
        <f>I66/(('TAV.3.1ok'!I129+'TAV.3.1ok'!I130)/2)*1000</f>
        <v>14.453983737376413</v>
      </c>
    </row>
  </sheetData>
  <mergeCells count="3">
    <mergeCell ref="A3:M3"/>
    <mergeCell ref="B4:D5"/>
    <mergeCell ref="I4:K5"/>
  </mergeCells>
  <printOptions/>
  <pageMargins left="0.46" right="0.38" top="0.67" bottom="0.59" header="0.5" footer="0.5"/>
  <pageSetup fitToHeight="1" fitToWidth="1" horizontalDpi="300" verticalDpi="300" orientation="portrait" paperSize="9" scale="8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C27" sqref="C27"/>
    </sheetView>
  </sheetViews>
  <sheetFormatPr defaultColWidth="9.00390625" defaultRowHeight="15.75"/>
  <cols>
    <col min="1" max="1" width="12.875" style="173" customWidth="1"/>
    <col min="2" max="4" width="17.25390625" style="173" customWidth="1"/>
    <col min="5" max="16384" width="9.00390625" style="173" customWidth="1"/>
  </cols>
  <sheetData>
    <row r="1" s="54" customFormat="1" ht="81.75" customHeight="1"/>
    <row r="2" s="54" customFormat="1" ht="12.75"/>
    <row r="3" spans="1:5" ht="32.25" customHeight="1">
      <c r="A3" s="362" t="s">
        <v>374</v>
      </c>
      <c r="B3" s="362"/>
      <c r="C3" s="362"/>
      <c r="D3" s="362"/>
      <c r="E3" s="362"/>
    </row>
    <row r="4" spans="1:5" ht="15.75" customHeight="1">
      <c r="A4" s="364" t="s">
        <v>166</v>
      </c>
      <c r="B4" s="383" t="s">
        <v>150</v>
      </c>
      <c r="C4" s="383"/>
      <c r="D4" s="383"/>
      <c r="E4" s="381" t="s">
        <v>10</v>
      </c>
    </row>
    <row r="5" spans="1:5" ht="30.75" customHeight="1">
      <c r="A5" s="365"/>
      <c r="B5" s="213" t="s">
        <v>238</v>
      </c>
      <c r="C5" s="213" t="s">
        <v>294</v>
      </c>
      <c r="D5" s="213" t="s">
        <v>239</v>
      </c>
      <c r="E5" s="382"/>
    </row>
    <row r="6" spans="1:5" ht="15.75">
      <c r="A6" s="240" t="s">
        <v>123</v>
      </c>
      <c r="B6" s="241">
        <v>115</v>
      </c>
      <c r="C6" s="241">
        <v>29</v>
      </c>
      <c r="D6" s="241">
        <v>7</v>
      </c>
      <c r="E6" s="241">
        <f aca="true" t="shared" si="0" ref="E6:E18">SUM(B6:D6)</f>
        <v>151</v>
      </c>
    </row>
    <row r="7" spans="1:5" ht="15.75">
      <c r="A7" s="240" t="s">
        <v>124</v>
      </c>
      <c r="B7" s="241">
        <v>529</v>
      </c>
      <c r="C7" s="241">
        <v>307</v>
      </c>
      <c r="D7" s="241">
        <v>51</v>
      </c>
      <c r="E7" s="241">
        <f t="shared" si="0"/>
        <v>887</v>
      </c>
    </row>
    <row r="8" spans="1:5" ht="15.75">
      <c r="A8" s="240" t="s">
        <v>125</v>
      </c>
      <c r="B8" s="241">
        <v>607</v>
      </c>
      <c r="C8" s="241">
        <v>130</v>
      </c>
      <c r="D8" s="241">
        <v>42</v>
      </c>
      <c r="E8" s="241">
        <f t="shared" si="0"/>
        <v>779</v>
      </c>
    </row>
    <row r="9" spans="1:5" ht="15.75">
      <c r="A9" s="240" t="s">
        <v>126</v>
      </c>
      <c r="B9" s="241">
        <v>118</v>
      </c>
      <c r="C9" s="241">
        <v>15</v>
      </c>
      <c r="D9" s="241">
        <v>9</v>
      </c>
      <c r="E9" s="241">
        <f t="shared" si="0"/>
        <v>142</v>
      </c>
    </row>
    <row r="10" spans="1:5" ht="15.75">
      <c r="A10" s="240" t="s">
        <v>127</v>
      </c>
      <c r="B10" s="241">
        <v>122</v>
      </c>
      <c r="C10" s="241">
        <v>50</v>
      </c>
      <c r="D10" s="241">
        <v>13</v>
      </c>
      <c r="E10" s="241">
        <f t="shared" si="0"/>
        <v>185</v>
      </c>
    </row>
    <row r="11" spans="1:5" ht="15.75">
      <c r="A11" s="240" t="s">
        <v>128</v>
      </c>
      <c r="B11" s="241">
        <v>149</v>
      </c>
      <c r="C11" s="241">
        <v>164</v>
      </c>
      <c r="D11" s="241">
        <v>39</v>
      </c>
      <c r="E11" s="241">
        <f t="shared" si="0"/>
        <v>352</v>
      </c>
    </row>
    <row r="12" spans="1:5" ht="15.75">
      <c r="A12" s="240" t="s">
        <v>129</v>
      </c>
      <c r="B12" s="241">
        <v>279</v>
      </c>
      <c r="C12" s="241">
        <v>103</v>
      </c>
      <c r="D12" s="241">
        <v>38</v>
      </c>
      <c r="E12" s="241">
        <f t="shared" si="0"/>
        <v>420</v>
      </c>
    </row>
    <row r="13" spans="1:5" ht="15.75">
      <c r="A13" s="240" t="s">
        <v>130</v>
      </c>
      <c r="B13" s="241">
        <v>309</v>
      </c>
      <c r="C13" s="241">
        <v>104</v>
      </c>
      <c r="D13" s="241">
        <v>25</v>
      </c>
      <c r="E13" s="241">
        <f t="shared" si="0"/>
        <v>438</v>
      </c>
    </row>
    <row r="14" spans="1:5" ht="15.75">
      <c r="A14" s="240" t="s">
        <v>131</v>
      </c>
      <c r="B14" s="241">
        <v>145</v>
      </c>
      <c r="C14" s="241">
        <v>51</v>
      </c>
      <c r="D14" s="241">
        <v>12</v>
      </c>
      <c r="E14" s="241">
        <f t="shared" si="0"/>
        <v>208</v>
      </c>
    </row>
    <row r="15" spans="1:5" ht="15.75">
      <c r="A15" s="240" t="s">
        <v>132</v>
      </c>
      <c r="B15" s="241">
        <v>117</v>
      </c>
      <c r="C15" s="241">
        <v>153</v>
      </c>
      <c r="D15" s="241">
        <v>30</v>
      </c>
      <c r="E15" s="241">
        <f t="shared" si="0"/>
        <v>300</v>
      </c>
    </row>
    <row r="16" spans="1:5" ht="15.75">
      <c r="A16" s="240" t="s">
        <v>133</v>
      </c>
      <c r="B16" s="241">
        <v>265</v>
      </c>
      <c r="C16" s="241">
        <v>153</v>
      </c>
      <c r="D16" s="241">
        <v>27</v>
      </c>
      <c r="E16" s="241">
        <f t="shared" si="0"/>
        <v>445</v>
      </c>
    </row>
    <row r="17" spans="1:5" ht="15.75">
      <c r="A17" s="240" t="s">
        <v>134</v>
      </c>
      <c r="B17" s="241">
        <v>109</v>
      </c>
      <c r="C17" s="241">
        <v>101</v>
      </c>
      <c r="D17" s="241">
        <v>9</v>
      </c>
      <c r="E17" s="241">
        <f t="shared" si="0"/>
        <v>219</v>
      </c>
    </row>
    <row r="18" spans="1:5" ht="15.75">
      <c r="A18" s="242" t="s">
        <v>10</v>
      </c>
      <c r="B18" s="348">
        <f>SUM(B6:B17)</f>
        <v>2864</v>
      </c>
      <c r="C18" s="348">
        <f>SUM(C6:C17)</f>
        <v>1360</v>
      </c>
      <c r="D18" s="348">
        <f>SUM(D6:D17)</f>
        <v>302</v>
      </c>
      <c r="E18" s="348">
        <f t="shared" si="0"/>
        <v>4526</v>
      </c>
    </row>
    <row r="19" spans="1:5" ht="15.75">
      <c r="A19" s="243"/>
      <c r="B19" s="240"/>
      <c r="C19" s="240"/>
      <c r="D19" s="240"/>
      <c r="E19" s="240"/>
    </row>
    <row r="20" ht="15.75">
      <c r="B20" s="191"/>
    </row>
  </sheetData>
  <mergeCells count="4">
    <mergeCell ref="E4:E5"/>
    <mergeCell ref="A3:E3"/>
    <mergeCell ref="A4:A5"/>
    <mergeCell ref="B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D22" sqref="D22"/>
    </sheetView>
  </sheetViews>
  <sheetFormatPr defaultColWidth="9.00390625" defaultRowHeight="15.75"/>
  <cols>
    <col min="1" max="1" width="12.875" style="173" customWidth="1"/>
    <col min="2" max="4" width="17.00390625" style="173" customWidth="1"/>
    <col min="5" max="16384" width="9.00390625" style="173" customWidth="1"/>
  </cols>
  <sheetData>
    <row r="1" s="54" customFormat="1" ht="81.75" customHeight="1"/>
    <row r="2" s="54" customFormat="1" ht="12.75"/>
    <row r="3" spans="1:5" ht="32.25" customHeight="1">
      <c r="A3" s="362" t="s">
        <v>375</v>
      </c>
      <c r="B3" s="362"/>
      <c r="C3" s="362"/>
      <c r="D3" s="362"/>
      <c r="E3" s="362"/>
    </row>
    <row r="4" spans="1:5" ht="20.25" customHeight="1">
      <c r="A4" s="236"/>
      <c r="B4" s="383" t="s">
        <v>150</v>
      </c>
      <c r="C4" s="383"/>
      <c r="D4" s="383"/>
      <c r="E4" s="381" t="s">
        <v>10</v>
      </c>
    </row>
    <row r="5" spans="1:5" ht="31.5" customHeight="1">
      <c r="A5" s="238" t="s">
        <v>63</v>
      </c>
      <c r="B5" s="213" t="s">
        <v>238</v>
      </c>
      <c r="C5" s="213" t="s">
        <v>293</v>
      </c>
      <c r="D5" s="213" t="s">
        <v>239</v>
      </c>
      <c r="E5" s="382"/>
    </row>
    <row r="6" spans="1:5" ht="15.75">
      <c r="A6" s="236" t="s">
        <v>33</v>
      </c>
      <c r="B6" s="349">
        <v>1401</v>
      </c>
      <c r="C6" s="236">
        <v>781</v>
      </c>
      <c r="D6" s="236">
        <v>204</v>
      </c>
      <c r="E6" s="349">
        <f>SUM(B6:D6)</f>
        <v>2386</v>
      </c>
    </row>
    <row r="7" spans="1:11" ht="17.25">
      <c r="A7" s="240" t="s">
        <v>21</v>
      </c>
      <c r="B7" s="16">
        <v>1463</v>
      </c>
      <c r="C7" s="240">
        <v>579</v>
      </c>
      <c r="D7" s="240">
        <v>98</v>
      </c>
      <c r="E7" s="16">
        <f>SUM(B7:D7)</f>
        <v>2140</v>
      </c>
      <c r="K7" s="177"/>
    </row>
    <row r="8" spans="1:5" ht="15.75">
      <c r="A8" s="242" t="s">
        <v>10</v>
      </c>
      <c r="B8" s="348">
        <f>SUM(B6:B7)</f>
        <v>2864</v>
      </c>
      <c r="C8" s="348">
        <f>SUM(C6:C7)</f>
        <v>1360</v>
      </c>
      <c r="D8" s="348">
        <f>SUM(D6:D7)</f>
        <v>302</v>
      </c>
      <c r="E8" s="348">
        <f>SUM(B8:D8)</f>
        <v>4526</v>
      </c>
    </row>
  </sheetData>
  <mergeCells count="3">
    <mergeCell ref="E4:E5"/>
    <mergeCell ref="A3:E3"/>
    <mergeCell ref="B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9"/>
  <sheetViews>
    <sheetView zoomScale="85" zoomScaleNormal="85" workbookViewId="0" topLeftCell="A1">
      <selection activeCell="I58" sqref="I58"/>
    </sheetView>
  </sheetViews>
  <sheetFormatPr defaultColWidth="9.00390625" defaultRowHeight="15.75"/>
  <cols>
    <col min="1" max="1" width="17.875" style="180" customWidth="1"/>
    <col min="2" max="7" width="9.125" style="180" customWidth="1"/>
    <col min="8" max="8" width="1.4921875" style="180" customWidth="1"/>
    <col min="9" max="14" width="7.875" style="180" customWidth="1"/>
    <col min="15" max="15" width="1.4921875" style="180" customWidth="1"/>
    <col min="16" max="16" width="7.625" style="180" customWidth="1"/>
    <col min="17" max="17" width="7.00390625" style="180" bestFit="1" customWidth="1"/>
    <col min="18" max="16384" width="9.00390625" style="180" customWidth="1"/>
  </cols>
  <sheetData>
    <row r="1" spans="2:14" s="54" customFormat="1" ht="81.75" customHeight="1"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2:14" s="54" customFormat="1" ht="12.75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7" ht="32.25" customHeight="1">
      <c r="A3" s="384" t="s">
        <v>378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6"/>
      <c r="M3" s="386"/>
      <c r="N3" s="386"/>
      <c r="O3" s="386"/>
      <c r="P3" s="386"/>
      <c r="Q3" s="386"/>
    </row>
    <row r="4" spans="1:11" ht="15.7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7" s="179" customFormat="1" ht="14.25" customHeight="1">
      <c r="A5" s="3"/>
      <c r="B5" s="363" t="s">
        <v>240</v>
      </c>
      <c r="C5" s="363"/>
      <c r="D5" s="363"/>
      <c r="E5" s="363"/>
      <c r="F5" s="363"/>
      <c r="G5" s="363"/>
      <c r="H5" s="330"/>
      <c r="I5" s="383" t="s">
        <v>241</v>
      </c>
      <c r="J5" s="383"/>
      <c r="K5" s="383"/>
      <c r="L5" s="383"/>
      <c r="M5" s="383"/>
      <c r="N5" s="383"/>
      <c r="O5" s="3"/>
      <c r="P5" s="387" t="s">
        <v>242</v>
      </c>
      <c r="Q5" s="389" t="s">
        <v>10</v>
      </c>
    </row>
    <row r="6" spans="1:17" s="179" customFormat="1" ht="38.25" customHeight="1">
      <c r="A6" s="245"/>
      <c r="B6" s="52" t="s">
        <v>243</v>
      </c>
      <c r="C6" s="52" t="s">
        <v>244</v>
      </c>
      <c r="D6" s="52" t="s">
        <v>297</v>
      </c>
      <c r="E6" s="52" t="s">
        <v>298</v>
      </c>
      <c r="F6" s="52" t="s">
        <v>245</v>
      </c>
      <c r="G6" s="52" t="s">
        <v>299</v>
      </c>
      <c r="H6" s="52"/>
      <c r="I6" s="52" t="s">
        <v>246</v>
      </c>
      <c r="J6" s="52" t="s">
        <v>247</v>
      </c>
      <c r="K6" s="52" t="s">
        <v>248</v>
      </c>
      <c r="L6" s="52" t="s">
        <v>249</v>
      </c>
      <c r="M6" s="52" t="s">
        <v>250</v>
      </c>
      <c r="N6" s="52" t="s">
        <v>251</v>
      </c>
      <c r="O6" s="245"/>
      <c r="P6" s="388"/>
      <c r="Q6" s="390"/>
    </row>
    <row r="7" spans="1:17" ht="15.75">
      <c r="A7" s="20" t="s">
        <v>169</v>
      </c>
      <c r="B7" s="241">
        <v>1</v>
      </c>
      <c r="C7" s="241">
        <v>7</v>
      </c>
      <c r="D7" s="241">
        <v>6</v>
      </c>
      <c r="E7" s="241">
        <v>18</v>
      </c>
      <c r="F7" s="241">
        <v>3</v>
      </c>
      <c r="G7" s="241">
        <f aca="true" t="shared" si="0" ref="G7:G28">SUM(B7:F7)</f>
        <v>35</v>
      </c>
      <c r="H7" s="241"/>
      <c r="I7" s="241">
        <v>3</v>
      </c>
      <c r="J7" s="241">
        <v>7</v>
      </c>
      <c r="K7" s="241"/>
      <c r="L7" s="241">
        <v>1</v>
      </c>
      <c r="M7" s="241">
        <v>6</v>
      </c>
      <c r="N7" s="241">
        <f aca="true" t="shared" si="1" ref="N7:N15">SUM(I7:M7)</f>
        <v>17</v>
      </c>
      <c r="O7" s="246"/>
      <c r="P7" s="20">
        <f>Q7-G7-N7</f>
        <v>34</v>
      </c>
      <c r="Q7" s="20">
        <v>86</v>
      </c>
    </row>
    <row r="8" spans="1:17" s="173" customFormat="1" ht="15.75">
      <c r="A8" s="20" t="s">
        <v>170</v>
      </c>
      <c r="B8" s="241"/>
      <c r="C8" s="241"/>
      <c r="D8" s="241"/>
      <c r="E8" s="241">
        <v>2</v>
      </c>
      <c r="F8" s="241"/>
      <c r="G8" s="241">
        <f t="shared" si="0"/>
        <v>2</v>
      </c>
      <c r="H8" s="241"/>
      <c r="I8" s="241">
        <v>2</v>
      </c>
      <c r="J8" s="241">
        <v>2</v>
      </c>
      <c r="K8" s="241"/>
      <c r="L8" s="241">
        <v>2</v>
      </c>
      <c r="M8" s="241">
        <v>5</v>
      </c>
      <c r="N8" s="241">
        <f t="shared" si="1"/>
        <v>11</v>
      </c>
      <c r="O8" s="246"/>
      <c r="P8" s="20">
        <f aca="true" t="shared" si="2" ref="P8:P47">Q8-G8-N8</f>
        <v>18</v>
      </c>
      <c r="Q8" s="20">
        <v>31</v>
      </c>
    </row>
    <row r="9" spans="1:17" s="173" customFormat="1" ht="15.75">
      <c r="A9" s="20" t="s">
        <v>171</v>
      </c>
      <c r="B9" s="241"/>
      <c r="C9" s="241">
        <v>5</v>
      </c>
      <c r="D9" s="241">
        <v>3</v>
      </c>
      <c r="E9" s="241">
        <v>7</v>
      </c>
      <c r="F9" s="241">
        <v>1</v>
      </c>
      <c r="G9" s="241">
        <f t="shared" si="0"/>
        <v>16</v>
      </c>
      <c r="H9" s="241"/>
      <c r="I9" s="241">
        <v>1</v>
      </c>
      <c r="J9" s="241">
        <v>5</v>
      </c>
      <c r="K9" s="241"/>
      <c r="L9" s="241">
        <v>4</v>
      </c>
      <c r="M9" s="241"/>
      <c r="N9" s="241">
        <f t="shared" si="1"/>
        <v>10</v>
      </c>
      <c r="O9" s="246"/>
      <c r="P9" s="20">
        <f t="shared" si="2"/>
        <v>18</v>
      </c>
      <c r="Q9" s="20">
        <v>44</v>
      </c>
    </row>
    <row r="10" spans="1:17" s="173" customFormat="1" ht="15.75">
      <c r="A10" s="20" t="s">
        <v>172</v>
      </c>
      <c r="B10" s="241">
        <v>1</v>
      </c>
      <c r="C10" s="241">
        <v>2</v>
      </c>
      <c r="D10" s="241">
        <v>4</v>
      </c>
      <c r="E10" s="241">
        <v>14</v>
      </c>
      <c r="F10" s="241">
        <v>1</v>
      </c>
      <c r="G10" s="241">
        <f t="shared" si="0"/>
        <v>22</v>
      </c>
      <c r="H10" s="241"/>
      <c r="I10" s="241">
        <v>4</v>
      </c>
      <c r="J10" s="241">
        <v>2</v>
      </c>
      <c r="K10" s="241"/>
      <c r="L10" s="241"/>
      <c r="M10" s="241"/>
      <c r="N10" s="241">
        <f t="shared" si="1"/>
        <v>6</v>
      </c>
      <c r="O10" s="246"/>
      <c r="P10" s="20">
        <f t="shared" si="2"/>
        <v>15</v>
      </c>
      <c r="Q10" s="20">
        <v>43</v>
      </c>
    </row>
    <row r="11" spans="1:17" s="173" customFormat="1" ht="15.75">
      <c r="A11" s="20" t="s">
        <v>173</v>
      </c>
      <c r="B11" s="241">
        <v>1</v>
      </c>
      <c r="C11" s="241">
        <v>8</v>
      </c>
      <c r="D11" s="241">
        <v>2</v>
      </c>
      <c r="E11" s="241">
        <v>10</v>
      </c>
      <c r="F11" s="241">
        <v>2</v>
      </c>
      <c r="G11" s="241">
        <f t="shared" si="0"/>
        <v>23</v>
      </c>
      <c r="H11" s="241"/>
      <c r="I11" s="241"/>
      <c r="J11" s="241">
        <v>5</v>
      </c>
      <c r="K11" s="241">
        <v>2</v>
      </c>
      <c r="L11" s="241"/>
      <c r="M11" s="241">
        <v>2</v>
      </c>
      <c r="N11" s="241">
        <f t="shared" si="1"/>
        <v>9</v>
      </c>
      <c r="O11" s="246"/>
      <c r="P11" s="20">
        <f t="shared" si="2"/>
        <v>7</v>
      </c>
      <c r="Q11" s="20">
        <v>39</v>
      </c>
    </row>
    <row r="12" spans="1:17" s="173" customFormat="1" ht="15.75">
      <c r="A12" s="20" t="s">
        <v>252</v>
      </c>
      <c r="B12" s="241">
        <v>3</v>
      </c>
      <c r="C12" s="241">
        <v>2</v>
      </c>
      <c r="D12" s="241">
        <v>9</v>
      </c>
      <c r="E12" s="241">
        <v>8</v>
      </c>
      <c r="F12" s="241">
        <v>1</v>
      </c>
      <c r="G12" s="241">
        <f t="shared" si="0"/>
        <v>23</v>
      </c>
      <c r="H12" s="241"/>
      <c r="I12" s="241">
        <v>3</v>
      </c>
      <c r="J12" s="241">
        <v>7</v>
      </c>
      <c r="K12" s="241"/>
      <c r="L12" s="241">
        <v>1</v>
      </c>
      <c r="M12" s="241">
        <v>4</v>
      </c>
      <c r="N12" s="241">
        <f t="shared" si="1"/>
        <v>15</v>
      </c>
      <c r="O12" s="246"/>
      <c r="P12" s="20">
        <f t="shared" si="2"/>
        <v>25</v>
      </c>
      <c r="Q12" s="20">
        <v>63</v>
      </c>
    </row>
    <row r="13" spans="1:17" s="173" customFormat="1" ht="15.75">
      <c r="A13" s="20" t="s">
        <v>253</v>
      </c>
      <c r="B13" s="241">
        <v>1</v>
      </c>
      <c r="C13" s="241">
        <v>11</v>
      </c>
      <c r="D13" s="241">
        <v>10</v>
      </c>
      <c r="E13" s="241">
        <v>18</v>
      </c>
      <c r="F13" s="241">
        <v>2</v>
      </c>
      <c r="G13" s="241">
        <f t="shared" si="0"/>
        <v>42</v>
      </c>
      <c r="H13" s="241"/>
      <c r="I13" s="241">
        <v>4</v>
      </c>
      <c r="J13" s="241">
        <v>8</v>
      </c>
      <c r="K13" s="241"/>
      <c r="L13" s="241">
        <v>4</v>
      </c>
      <c r="M13" s="241">
        <v>3</v>
      </c>
      <c r="N13" s="241">
        <f t="shared" si="1"/>
        <v>19</v>
      </c>
      <c r="O13" s="246"/>
      <c r="P13" s="20">
        <f t="shared" si="2"/>
        <v>51</v>
      </c>
      <c r="Q13" s="20">
        <v>112</v>
      </c>
    </row>
    <row r="14" spans="1:17" s="173" customFormat="1" ht="15.75">
      <c r="A14" s="20" t="s">
        <v>376</v>
      </c>
      <c r="B14" s="241">
        <v>3</v>
      </c>
      <c r="C14" s="241">
        <v>6</v>
      </c>
      <c r="D14" s="241">
        <v>1</v>
      </c>
      <c r="E14" s="241">
        <v>8</v>
      </c>
      <c r="F14" s="241"/>
      <c r="G14" s="241">
        <f t="shared" si="0"/>
        <v>18</v>
      </c>
      <c r="H14" s="241"/>
      <c r="I14" s="241">
        <v>1</v>
      </c>
      <c r="J14" s="241">
        <v>2</v>
      </c>
      <c r="K14" s="241"/>
      <c r="L14" s="241"/>
      <c r="M14" s="241"/>
      <c r="N14" s="241">
        <f t="shared" si="1"/>
        <v>3</v>
      </c>
      <c r="O14" s="246"/>
      <c r="P14" s="20">
        <f t="shared" si="2"/>
        <v>31</v>
      </c>
      <c r="Q14" s="20">
        <v>52</v>
      </c>
    </row>
    <row r="15" spans="1:17" s="173" customFormat="1" ht="15.75">
      <c r="A15" s="20" t="s">
        <v>254</v>
      </c>
      <c r="B15" s="241"/>
      <c r="C15" s="241">
        <v>3</v>
      </c>
      <c r="D15" s="241"/>
      <c r="E15" s="241">
        <v>4</v>
      </c>
      <c r="F15" s="241"/>
      <c r="G15" s="241">
        <f t="shared" si="0"/>
        <v>7</v>
      </c>
      <c r="H15" s="241"/>
      <c r="I15" s="241"/>
      <c r="J15" s="241">
        <v>2</v>
      </c>
      <c r="K15" s="241"/>
      <c r="L15" s="241"/>
      <c r="M15" s="241">
        <v>1</v>
      </c>
      <c r="N15" s="241">
        <f t="shared" si="1"/>
        <v>3</v>
      </c>
      <c r="O15" s="246"/>
      <c r="P15" s="20">
        <f t="shared" si="2"/>
        <v>9</v>
      </c>
      <c r="Q15" s="20">
        <v>19</v>
      </c>
    </row>
    <row r="16" spans="1:17" s="173" customFormat="1" ht="15.75">
      <c r="A16" s="20" t="s">
        <v>350</v>
      </c>
      <c r="B16" s="241"/>
      <c r="C16" s="241">
        <v>1</v>
      </c>
      <c r="D16" s="241">
        <v>1</v>
      </c>
      <c r="E16" s="241"/>
      <c r="F16" s="241"/>
      <c r="G16" s="241">
        <f t="shared" si="0"/>
        <v>2</v>
      </c>
      <c r="H16" s="241"/>
      <c r="I16" s="241"/>
      <c r="J16" s="241"/>
      <c r="K16" s="241"/>
      <c r="L16" s="241"/>
      <c r="M16" s="241"/>
      <c r="N16" s="241"/>
      <c r="O16" s="246"/>
      <c r="P16" s="20">
        <f t="shared" si="2"/>
        <v>1</v>
      </c>
      <c r="Q16" s="20">
        <v>3</v>
      </c>
    </row>
    <row r="17" spans="1:17" s="173" customFormat="1" ht="15.75">
      <c r="A17" s="20" t="s">
        <v>151</v>
      </c>
      <c r="B17" s="241"/>
      <c r="C17" s="241">
        <v>1</v>
      </c>
      <c r="D17" s="241">
        <v>2</v>
      </c>
      <c r="E17" s="241">
        <v>2</v>
      </c>
      <c r="F17" s="241">
        <v>1</v>
      </c>
      <c r="G17" s="241">
        <f t="shared" si="0"/>
        <v>6</v>
      </c>
      <c r="H17" s="241"/>
      <c r="I17" s="241">
        <v>1</v>
      </c>
      <c r="J17" s="241">
        <v>2</v>
      </c>
      <c r="K17" s="241"/>
      <c r="L17" s="241"/>
      <c r="M17" s="241"/>
      <c r="N17" s="241">
        <f aca="true" t="shared" si="3" ref="N17:N30">SUM(I17:M17)</f>
        <v>3</v>
      </c>
      <c r="O17" s="246"/>
      <c r="P17" s="20">
        <f t="shared" si="2"/>
        <v>6</v>
      </c>
      <c r="Q17" s="20">
        <v>15</v>
      </c>
    </row>
    <row r="18" spans="1:17" s="173" customFormat="1" ht="15.75">
      <c r="A18" s="20" t="s">
        <v>255</v>
      </c>
      <c r="B18" s="241"/>
      <c r="C18" s="241"/>
      <c r="D18" s="241">
        <v>1</v>
      </c>
      <c r="E18" s="241">
        <v>1</v>
      </c>
      <c r="F18" s="241"/>
      <c r="G18" s="241">
        <f t="shared" si="0"/>
        <v>2</v>
      </c>
      <c r="H18" s="241"/>
      <c r="I18" s="240"/>
      <c r="J18" s="240">
        <v>1</v>
      </c>
      <c r="K18" s="240"/>
      <c r="L18" s="240"/>
      <c r="M18" s="240"/>
      <c r="N18" s="240">
        <f t="shared" si="3"/>
        <v>1</v>
      </c>
      <c r="O18" s="20"/>
      <c r="P18" s="20">
        <f t="shared" si="2"/>
        <v>8</v>
      </c>
      <c r="Q18" s="20">
        <v>11</v>
      </c>
    </row>
    <row r="19" spans="1:17" s="173" customFormat="1" ht="15.75">
      <c r="A19" s="20" t="s">
        <v>256</v>
      </c>
      <c r="B19" s="241"/>
      <c r="C19" s="241">
        <v>3</v>
      </c>
      <c r="D19" s="241">
        <v>1</v>
      </c>
      <c r="E19" s="241">
        <v>9</v>
      </c>
      <c r="F19" s="241"/>
      <c r="G19" s="241">
        <f t="shared" si="0"/>
        <v>13</v>
      </c>
      <c r="H19" s="241"/>
      <c r="I19" s="241">
        <v>2</v>
      </c>
      <c r="J19" s="241">
        <v>2</v>
      </c>
      <c r="K19" s="241"/>
      <c r="L19" s="241"/>
      <c r="M19" s="241"/>
      <c r="N19" s="241">
        <f t="shared" si="3"/>
        <v>4</v>
      </c>
      <c r="O19" s="246"/>
      <c r="P19" s="20">
        <f t="shared" si="2"/>
        <v>15</v>
      </c>
      <c r="Q19" s="20">
        <v>32</v>
      </c>
    </row>
    <row r="20" spans="1:17" s="173" customFormat="1" ht="15.75">
      <c r="A20" s="20" t="s">
        <v>257</v>
      </c>
      <c r="B20" s="241"/>
      <c r="C20" s="241">
        <v>1</v>
      </c>
      <c r="D20" s="241"/>
      <c r="E20" s="241"/>
      <c r="F20" s="241"/>
      <c r="G20" s="241">
        <f t="shared" si="0"/>
        <v>1</v>
      </c>
      <c r="H20" s="241"/>
      <c r="I20" s="241"/>
      <c r="J20" s="241">
        <v>2</v>
      </c>
      <c r="K20" s="241"/>
      <c r="L20" s="241">
        <v>3</v>
      </c>
      <c r="M20" s="241"/>
      <c r="N20" s="241">
        <f t="shared" si="3"/>
        <v>5</v>
      </c>
      <c r="O20" s="246"/>
      <c r="P20" s="20">
        <f t="shared" si="2"/>
        <v>4</v>
      </c>
      <c r="Q20" s="20">
        <v>10</v>
      </c>
    </row>
    <row r="21" spans="1:17" s="173" customFormat="1" ht="15.75">
      <c r="A21" s="20" t="s">
        <v>258</v>
      </c>
      <c r="B21" s="241">
        <v>1</v>
      </c>
      <c r="C21" s="241"/>
      <c r="D21" s="241"/>
      <c r="E21" s="241">
        <v>5</v>
      </c>
      <c r="F21" s="241"/>
      <c r="G21" s="241">
        <f t="shared" si="0"/>
        <v>6</v>
      </c>
      <c r="H21" s="241"/>
      <c r="I21" s="241">
        <v>1</v>
      </c>
      <c r="J21" s="241">
        <v>2</v>
      </c>
      <c r="K21" s="241"/>
      <c r="L21" s="241"/>
      <c r="M21" s="241"/>
      <c r="N21" s="241">
        <f t="shared" si="3"/>
        <v>3</v>
      </c>
      <c r="O21" s="246"/>
      <c r="P21" s="20">
        <f t="shared" si="2"/>
        <v>16</v>
      </c>
      <c r="Q21" s="20">
        <v>25</v>
      </c>
    </row>
    <row r="22" spans="1:17" s="173" customFormat="1" ht="15.75">
      <c r="A22" s="20" t="s">
        <v>259</v>
      </c>
      <c r="B22" s="241">
        <v>4</v>
      </c>
      <c r="C22" s="241">
        <v>6</v>
      </c>
      <c r="D22" s="241">
        <v>4</v>
      </c>
      <c r="E22" s="241">
        <v>13</v>
      </c>
      <c r="F22" s="241">
        <v>2</v>
      </c>
      <c r="G22" s="241">
        <f t="shared" si="0"/>
        <v>29</v>
      </c>
      <c r="H22" s="241"/>
      <c r="I22" s="241">
        <v>2</v>
      </c>
      <c r="J22" s="241">
        <v>11</v>
      </c>
      <c r="K22" s="241">
        <v>1</v>
      </c>
      <c r="L22" s="241">
        <v>1</v>
      </c>
      <c r="M22" s="241">
        <v>1</v>
      </c>
      <c r="N22" s="241">
        <f t="shared" si="3"/>
        <v>16</v>
      </c>
      <c r="O22" s="246"/>
      <c r="P22" s="20">
        <f t="shared" si="2"/>
        <v>38</v>
      </c>
      <c r="Q22" s="20">
        <v>83</v>
      </c>
    </row>
    <row r="23" spans="1:17" s="173" customFormat="1" ht="15.75">
      <c r="A23" s="20" t="s">
        <v>260</v>
      </c>
      <c r="B23" s="241"/>
      <c r="C23" s="241">
        <v>5</v>
      </c>
      <c r="D23" s="241">
        <v>1</v>
      </c>
      <c r="E23" s="241">
        <v>16</v>
      </c>
      <c r="F23" s="241"/>
      <c r="G23" s="241">
        <f t="shared" si="0"/>
        <v>22</v>
      </c>
      <c r="H23" s="241"/>
      <c r="I23" s="241"/>
      <c r="J23" s="241">
        <v>8</v>
      </c>
      <c r="K23" s="241"/>
      <c r="L23" s="241">
        <v>1</v>
      </c>
      <c r="M23" s="241">
        <v>1</v>
      </c>
      <c r="N23" s="241">
        <f t="shared" si="3"/>
        <v>10</v>
      </c>
      <c r="O23" s="246"/>
      <c r="P23" s="20">
        <f t="shared" si="2"/>
        <v>26</v>
      </c>
      <c r="Q23" s="20">
        <v>58</v>
      </c>
    </row>
    <row r="24" spans="1:17" s="173" customFormat="1" ht="15.75">
      <c r="A24" s="20" t="s">
        <v>348</v>
      </c>
      <c r="B24" s="241">
        <v>1</v>
      </c>
      <c r="C24" s="241">
        <v>2</v>
      </c>
      <c r="D24" s="241">
        <v>1</v>
      </c>
      <c r="E24" s="241">
        <v>2</v>
      </c>
      <c r="F24" s="241">
        <v>1</v>
      </c>
      <c r="G24" s="241">
        <f t="shared" si="0"/>
        <v>7</v>
      </c>
      <c r="H24" s="241"/>
      <c r="I24" s="241"/>
      <c r="J24" s="241"/>
      <c r="K24" s="241"/>
      <c r="L24" s="241">
        <v>1</v>
      </c>
      <c r="M24" s="241">
        <v>2</v>
      </c>
      <c r="N24" s="241">
        <f t="shared" si="3"/>
        <v>3</v>
      </c>
      <c r="O24" s="246"/>
      <c r="P24" s="20">
        <f t="shared" si="2"/>
        <v>18</v>
      </c>
      <c r="Q24" s="20">
        <v>28</v>
      </c>
    </row>
    <row r="25" spans="1:17" s="173" customFormat="1" ht="15.75">
      <c r="A25" s="20" t="s">
        <v>377</v>
      </c>
      <c r="B25" s="241">
        <v>1</v>
      </c>
      <c r="C25" s="241">
        <v>7</v>
      </c>
      <c r="D25" s="241">
        <v>5</v>
      </c>
      <c r="E25" s="241">
        <v>14</v>
      </c>
      <c r="F25" s="241"/>
      <c r="G25" s="241">
        <f t="shared" si="0"/>
        <v>27</v>
      </c>
      <c r="H25" s="241"/>
      <c r="I25" s="241">
        <v>2</v>
      </c>
      <c r="J25" s="241">
        <v>5</v>
      </c>
      <c r="K25" s="241"/>
      <c r="L25" s="241">
        <v>2</v>
      </c>
      <c r="M25" s="241">
        <v>1</v>
      </c>
      <c r="N25" s="241">
        <f t="shared" si="3"/>
        <v>10</v>
      </c>
      <c r="O25" s="246"/>
      <c r="P25" s="20">
        <f t="shared" si="2"/>
        <v>20</v>
      </c>
      <c r="Q25" s="20">
        <v>57</v>
      </c>
    </row>
    <row r="26" spans="1:17" s="173" customFormat="1" ht="15.75">
      <c r="A26" s="20" t="s">
        <v>167</v>
      </c>
      <c r="B26" s="241"/>
      <c r="C26" s="241">
        <v>4</v>
      </c>
      <c r="D26" s="241">
        <v>2</v>
      </c>
      <c r="E26" s="241">
        <v>12</v>
      </c>
      <c r="F26" s="241">
        <v>1</v>
      </c>
      <c r="G26" s="241">
        <f t="shared" si="0"/>
        <v>19</v>
      </c>
      <c r="H26" s="241"/>
      <c r="I26" s="241"/>
      <c r="J26" s="241">
        <v>8</v>
      </c>
      <c r="K26" s="241">
        <v>1</v>
      </c>
      <c r="L26" s="241">
        <v>1</v>
      </c>
      <c r="M26" s="241"/>
      <c r="N26" s="241">
        <f t="shared" si="3"/>
        <v>10</v>
      </c>
      <c r="O26" s="246"/>
      <c r="P26" s="20">
        <f t="shared" si="2"/>
        <v>18</v>
      </c>
      <c r="Q26" s="20">
        <v>47</v>
      </c>
    </row>
    <row r="27" spans="1:17" s="173" customFormat="1" ht="15.75">
      <c r="A27" s="20" t="s">
        <v>349</v>
      </c>
      <c r="B27" s="241"/>
      <c r="C27" s="241">
        <v>5</v>
      </c>
      <c r="D27" s="241">
        <v>5</v>
      </c>
      <c r="E27" s="241">
        <v>15</v>
      </c>
      <c r="F27" s="241">
        <v>1</v>
      </c>
      <c r="G27" s="241">
        <f t="shared" si="0"/>
        <v>26</v>
      </c>
      <c r="H27" s="241"/>
      <c r="I27" s="241">
        <v>2</v>
      </c>
      <c r="J27" s="241">
        <v>4</v>
      </c>
      <c r="K27" s="241"/>
      <c r="L27" s="241">
        <v>3</v>
      </c>
      <c r="M27" s="241">
        <v>1</v>
      </c>
      <c r="N27" s="241">
        <f t="shared" si="3"/>
        <v>10</v>
      </c>
      <c r="O27" s="246"/>
      <c r="P27" s="20">
        <f t="shared" si="2"/>
        <v>43</v>
      </c>
      <c r="Q27" s="20">
        <v>79</v>
      </c>
    </row>
    <row r="28" spans="1:17" s="173" customFormat="1" ht="15.75">
      <c r="A28" s="20" t="s">
        <v>168</v>
      </c>
      <c r="B28" s="241">
        <v>2</v>
      </c>
      <c r="C28" s="241">
        <v>4</v>
      </c>
      <c r="D28" s="241">
        <v>4</v>
      </c>
      <c r="E28" s="241">
        <v>6</v>
      </c>
      <c r="F28" s="241">
        <v>1</v>
      </c>
      <c r="G28" s="241">
        <f t="shared" si="0"/>
        <v>17</v>
      </c>
      <c r="H28" s="241"/>
      <c r="I28" s="241"/>
      <c r="J28" s="241">
        <v>3</v>
      </c>
      <c r="K28" s="241"/>
      <c r="L28" s="241"/>
      <c r="M28" s="241">
        <v>1</v>
      </c>
      <c r="N28" s="241">
        <f t="shared" si="3"/>
        <v>4</v>
      </c>
      <c r="O28" s="246"/>
      <c r="P28" s="20">
        <f t="shared" si="2"/>
        <v>32</v>
      </c>
      <c r="Q28" s="20">
        <v>53</v>
      </c>
    </row>
    <row r="29" spans="1:17" s="173" customFormat="1" ht="15.75">
      <c r="A29" s="181" t="s">
        <v>261</v>
      </c>
      <c r="B29" s="247">
        <f aca="true" t="shared" si="4" ref="B29:G29">SUM(B7:B28)</f>
        <v>19</v>
      </c>
      <c r="C29" s="247">
        <f t="shared" si="4"/>
        <v>83</v>
      </c>
      <c r="D29" s="247">
        <f t="shared" si="4"/>
        <v>62</v>
      </c>
      <c r="E29" s="247">
        <f t="shared" si="4"/>
        <v>184</v>
      </c>
      <c r="F29" s="247">
        <f t="shared" si="4"/>
        <v>17</v>
      </c>
      <c r="G29" s="247">
        <f t="shared" si="4"/>
        <v>365</v>
      </c>
      <c r="H29" s="247"/>
      <c r="I29" s="247">
        <f>SUM(I7:I28)</f>
        <v>28</v>
      </c>
      <c r="J29" s="247">
        <f>SUM(J7:J28)</f>
        <v>88</v>
      </c>
      <c r="K29" s="247">
        <f>SUM(K7:K28)</f>
        <v>4</v>
      </c>
      <c r="L29" s="247">
        <f>SUM(L7:L28)</f>
        <v>24</v>
      </c>
      <c r="M29" s="247">
        <f>SUM(M7:M28)</f>
        <v>28</v>
      </c>
      <c r="N29" s="247">
        <f t="shared" si="3"/>
        <v>172</v>
      </c>
      <c r="O29" s="247"/>
      <c r="P29" s="248">
        <f t="shared" si="2"/>
        <v>453</v>
      </c>
      <c r="Q29" s="248">
        <f>SUM(Q7:Q28)</f>
        <v>990</v>
      </c>
    </row>
    <row r="30" spans="1:17" s="173" customFormat="1" ht="15.75">
      <c r="A30" s="20" t="s">
        <v>262</v>
      </c>
      <c r="B30" s="241">
        <v>10</v>
      </c>
      <c r="C30" s="241">
        <v>24</v>
      </c>
      <c r="D30" s="241">
        <v>21</v>
      </c>
      <c r="E30" s="241">
        <v>38</v>
      </c>
      <c r="F30" s="241">
        <v>3</v>
      </c>
      <c r="G30" s="241">
        <f>SUM(B30:F30)</f>
        <v>96</v>
      </c>
      <c r="H30" s="241"/>
      <c r="I30" s="241">
        <v>11</v>
      </c>
      <c r="J30" s="241">
        <v>25</v>
      </c>
      <c r="K30" s="241"/>
      <c r="L30" s="241">
        <v>6</v>
      </c>
      <c r="M30" s="241">
        <v>4</v>
      </c>
      <c r="N30" s="241">
        <f t="shared" si="3"/>
        <v>46</v>
      </c>
      <c r="O30" s="246"/>
      <c r="P30" s="20">
        <f t="shared" si="2"/>
        <v>139</v>
      </c>
      <c r="Q30" s="20">
        <v>281</v>
      </c>
    </row>
    <row r="31" spans="1:17" s="173" customFormat="1" ht="15.75">
      <c r="A31" s="20" t="s">
        <v>263</v>
      </c>
      <c r="B31" s="241">
        <v>3</v>
      </c>
      <c r="C31" s="241">
        <v>1</v>
      </c>
      <c r="D31" s="241"/>
      <c r="E31" s="241">
        <v>3</v>
      </c>
      <c r="F31" s="241"/>
      <c r="G31" s="241">
        <f aca="true" t="shared" si="5" ref="G31:G37">SUM(B31:F31)</f>
        <v>7</v>
      </c>
      <c r="H31" s="241"/>
      <c r="I31" s="241"/>
      <c r="J31" s="241"/>
      <c r="K31" s="241"/>
      <c r="L31" s="241"/>
      <c r="M31" s="241">
        <v>1</v>
      </c>
      <c r="N31" s="241">
        <f aca="true" t="shared" si="6" ref="N31:N37">SUM(I31:M31)</f>
        <v>1</v>
      </c>
      <c r="O31" s="246"/>
      <c r="P31" s="20">
        <f t="shared" si="2"/>
        <v>9</v>
      </c>
      <c r="Q31" s="20">
        <v>17</v>
      </c>
    </row>
    <row r="32" spans="1:17" s="173" customFormat="1" ht="15.75">
      <c r="A32" s="20" t="s">
        <v>264</v>
      </c>
      <c r="B32" s="241">
        <v>4</v>
      </c>
      <c r="C32" s="241">
        <v>4</v>
      </c>
      <c r="D32" s="241">
        <v>2</v>
      </c>
      <c r="E32" s="241">
        <v>5</v>
      </c>
      <c r="F32" s="241">
        <v>1</v>
      </c>
      <c r="G32" s="241">
        <f t="shared" si="5"/>
        <v>16</v>
      </c>
      <c r="H32" s="241"/>
      <c r="I32" s="241">
        <v>3</v>
      </c>
      <c r="J32" s="241">
        <v>5</v>
      </c>
      <c r="K32" s="241"/>
      <c r="L32" s="241">
        <v>2</v>
      </c>
      <c r="M32" s="241">
        <v>1</v>
      </c>
      <c r="N32" s="241">
        <f t="shared" si="6"/>
        <v>11</v>
      </c>
      <c r="O32" s="246"/>
      <c r="P32" s="20">
        <f t="shared" si="2"/>
        <v>24</v>
      </c>
      <c r="Q32" s="20">
        <v>51</v>
      </c>
    </row>
    <row r="33" spans="1:17" s="173" customFormat="1" ht="15.75">
      <c r="A33" s="20" t="s">
        <v>265</v>
      </c>
      <c r="B33" s="241"/>
      <c r="C33" s="241">
        <v>1</v>
      </c>
      <c r="D33" s="241">
        <v>2</v>
      </c>
      <c r="E33" s="241">
        <v>2</v>
      </c>
      <c r="F33" s="241"/>
      <c r="G33" s="241">
        <f t="shared" si="5"/>
        <v>5</v>
      </c>
      <c r="H33" s="241"/>
      <c r="I33" s="241"/>
      <c r="J33" s="241">
        <v>2</v>
      </c>
      <c r="K33" s="241"/>
      <c r="L33" s="241"/>
      <c r="M33" s="241"/>
      <c r="N33" s="241">
        <f t="shared" si="6"/>
        <v>2</v>
      </c>
      <c r="O33" s="246"/>
      <c r="P33" s="20">
        <f t="shared" si="2"/>
        <v>12</v>
      </c>
      <c r="Q33" s="20">
        <v>19</v>
      </c>
    </row>
    <row r="34" spans="1:17" s="173" customFormat="1" ht="15.75">
      <c r="A34" s="20" t="s">
        <v>266</v>
      </c>
      <c r="B34" s="241"/>
      <c r="C34" s="241">
        <v>1</v>
      </c>
      <c r="D34" s="241"/>
      <c r="E34" s="241">
        <v>1</v>
      </c>
      <c r="F34" s="241"/>
      <c r="G34" s="241">
        <f t="shared" si="5"/>
        <v>2</v>
      </c>
      <c r="H34" s="241"/>
      <c r="I34" s="241"/>
      <c r="J34" s="241">
        <v>2</v>
      </c>
      <c r="K34" s="241"/>
      <c r="L34" s="241"/>
      <c r="M34" s="241"/>
      <c r="N34" s="241">
        <f t="shared" si="6"/>
        <v>2</v>
      </c>
      <c r="O34" s="246"/>
      <c r="P34" s="20">
        <f t="shared" si="2"/>
        <v>10</v>
      </c>
      <c r="Q34" s="20">
        <v>14</v>
      </c>
    </row>
    <row r="35" spans="1:17" s="173" customFormat="1" ht="15.75">
      <c r="A35" s="20" t="s">
        <v>267</v>
      </c>
      <c r="B35" s="241">
        <v>1</v>
      </c>
      <c r="C35" s="241">
        <v>5</v>
      </c>
      <c r="D35" s="241">
        <v>2</v>
      </c>
      <c r="E35" s="241">
        <v>7</v>
      </c>
      <c r="F35" s="241">
        <v>1</v>
      </c>
      <c r="G35" s="241">
        <f t="shared" si="5"/>
        <v>16</v>
      </c>
      <c r="H35" s="241"/>
      <c r="I35" s="241">
        <v>1</v>
      </c>
      <c r="J35" s="241">
        <v>4</v>
      </c>
      <c r="K35" s="241">
        <v>1</v>
      </c>
      <c r="L35" s="241">
        <v>1</v>
      </c>
      <c r="M35" s="241">
        <v>1</v>
      </c>
      <c r="N35" s="241">
        <f t="shared" si="6"/>
        <v>8</v>
      </c>
      <c r="O35" s="246"/>
      <c r="P35" s="20">
        <f t="shared" si="2"/>
        <v>16</v>
      </c>
      <c r="Q35" s="20">
        <v>40</v>
      </c>
    </row>
    <row r="36" spans="1:17" s="173" customFormat="1" ht="15.75">
      <c r="A36" s="20" t="s">
        <v>268</v>
      </c>
      <c r="B36" s="241"/>
      <c r="C36" s="241">
        <v>2</v>
      </c>
      <c r="D36" s="241">
        <v>4</v>
      </c>
      <c r="E36" s="241">
        <v>3</v>
      </c>
      <c r="F36" s="241">
        <v>1</v>
      </c>
      <c r="G36" s="241">
        <f t="shared" si="5"/>
        <v>10</v>
      </c>
      <c r="H36" s="241"/>
      <c r="I36" s="241"/>
      <c r="J36" s="241">
        <v>2</v>
      </c>
      <c r="K36" s="241"/>
      <c r="L36" s="241">
        <v>1</v>
      </c>
      <c r="M36" s="241"/>
      <c r="N36" s="241">
        <f t="shared" si="6"/>
        <v>3</v>
      </c>
      <c r="O36" s="246"/>
      <c r="P36" s="20">
        <f t="shared" si="2"/>
        <v>7</v>
      </c>
      <c r="Q36" s="20">
        <v>20</v>
      </c>
    </row>
    <row r="37" spans="1:17" s="173" customFormat="1" ht="15.75">
      <c r="A37" s="20" t="s">
        <v>269</v>
      </c>
      <c r="B37" s="241">
        <v>1</v>
      </c>
      <c r="C37" s="241">
        <v>1</v>
      </c>
      <c r="D37" s="241">
        <v>1</v>
      </c>
      <c r="E37" s="241">
        <v>2</v>
      </c>
      <c r="F37" s="241"/>
      <c r="G37" s="241">
        <f t="shared" si="5"/>
        <v>5</v>
      </c>
      <c r="H37" s="241"/>
      <c r="I37" s="241"/>
      <c r="J37" s="241">
        <v>4</v>
      </c>
      <c r="K37" s="241">
        <v>1</v>
      </c>
      <c r="L37" s="241"/>
      <c r="M37" s="241"/>
      <c r="N37" s="241">
        <f t="shared" si="6"/>
        <v>5</v>
      </c>
      <c r="O37" s="246"/>
      <c r="P37" s="20">
        <f t="shared" si="2"/>
        <v>6</v>
      </c>
      <c r="Q37" s="20">
        <v>16</v>
      </c>
    </row>
    <row r="38" spans="1:17" s="173" customFormat="1" ht="15.75">
      <c r="A38" s="249" t="s">
        <v>270</v>
      </c>
      <c r="B38" s="351">
        <f>SUM(B29:B37)</f>
        <v>38</v>
      </c>
      <c r="C38" s="351">
        <f aca="true" t="shared" si="7" ref="C38:N38">SUM(C29:C37)</f>
        <v>122</v>
      </c>
      <c r="D38" s="351">
        <f t="shared" si="7"/>
        <v>94</v>
      </c>
      <c r="E38" s="351">
        <f t="shared" si="7"/>
        <v>245</v>
      </c>
      <c r="F38" s="351">
        <f t="shared" si="7"/>
        <v>23</v>
      </c>
      <c r="G38" s="351">
        <f t="shared" si="7"/>
        <v>522</v>
      </c>
      <c r="H38" s="351"/>
      <c r="I38" s="351">
        <f t="shared" si="7"/>
        <v>43</v>
      </c>
      <c r="J38" s="351">
        <f t="shared" si="7"/>
        <v>132</v>
      </c>
      <c r="K38" s="351">
        <f t="shared" si="7"/>
        <v>6</v>
      </c>
      <c r="L38" s="351">
        <f t="shared" si="7"/>
        <v>34</v>
      </c>
      <c r="M38" s="351">
        <f t="shared" si="7"/>
        <v>35</v>
      </c>
      <c r="N38" s="351">
        <f t="shared" si="7"/>
        <v>250</v>
      </c>
      <c r="O38" s="350"/>
      <c r="P38" s="350">
        <f t="shared" si="2"/>
        <v>676</v>
      </c>
      <c r="Q38" s="350">
        <f>SUM(Q29:Q37)</f>
        <v>1448</v>
      </c>
    </row>
    <row r="39" spans="1:17" s="173" customFormat="1" ht="15.75">
      <c r="A39" s="20" t="s">
        <v>271</v>
      </c>
      <c r="B39" s="16">
        <v>13</v>
      </c>
      <c r="C39" s="16">
        <v>28</v>
      </c>
      <c r="D39" s="16">
        <v>21</v>
      </c>
      <c r="E39" s="16">
        <v>54</v>
      </c>
      <c r="F39" s="16">
        <v>6</v>
      </c>
      <c r="G39" s="16">
        <f>SUM(B39:F39)</f>
        <v>122</v>
      </c>
      <c r="H39" s="16"/>
      <c r="I39" s="16">
        <v>6</v>
      </c>
      <c r="J39" s="16">
        <v>32</v>
      </c>
      <c r="K39" s="16">
        <v>1</v>
      </c>
      <c r="L39" s="16">
        <v>3</v>
      </c>
      <c r="M39" s="16">
        <v>2</v>
      </c>
      <c r="N39" s="16">
        <f aca="true" t="shared" si="8" ref="N39:N47">SUM(I39:M39)</f>
        <v>44</v>
      </c>
      <c r="O39" s="15"/>
      <c r="P39" s="15">
        <f t="shared" si="2"/>
        <v>127</v>
      </c>
      <c r="Q39" s="15">
        <v>293</v>
      </c>
    </row>
    <row r="40" spans="1:17" s="173" customFormat="1" ht="15.75">
      <c r="A40" s="249" t="s">
        <v>272</v>
      </c>
      <c r="B40" s="351">
        <v>74</v>
      </c>
      <c r="C40" s="351">
        <v>190</v>
      </c>
      <c r="D40" s="351">
        <v>143</v>
      </c>
      <c r="E40" s="351">
        <v>357</v>
      </c>
      <c r="F40" s="351">
        <v>34</v>
      </c>
      <c r="G40" s="351">
        <f aca="true" t="shared" si="9" ref="G40:G46">SUM(B40:F40)</f>
        <v>798</v>
      </c>
      <c r="H40" s="351"/>
      <c r="I40" s="351">
        <v>67</v>
      </c>
      <c r="J40" s="351">
        <v>220</v>
      </c>
      <c r="K40" s="351">
        <v>8</v>
      </c>
      <c r="L40" s="351">
        <v>43</v>
      </c>
      <c r="M40" s="351">
        <v>50</v>
      </c>
      <c r="N40" s="351">
        <f t="shared" si="8"/>
        <v>388</v>
      </c>
      <c r="O40" s="350"/>
      <c r="P40" s="350">
        <f t="shared" si="2"/>
        <v>941</v>
      </c>
      <c r="Q40" s="350">
        <v>2127</v>
      </c>
    </row>
    <row r="41" spans="1:17" s="173" customFormat="1" ht="15.75">
      <c r="A41" s="249" t="s">
        <v>273</v>
      </c>
      <c r="B41" s="351">
        <v>10</v>
      </c>
      <c r="C41" s="351">
        <v>28</v>
      </c>
      <c r="D41" s="351">
        <v>20</v>
      </c>
      <c r="E41" s="351">
        <v>24</v>
      </c>
      <c r="F41" s="351">
        <v>2</v>
      </c>
      <c r="G41" s="351">
        <f t="shared" si="9"/>
        <v>84</v>
      </c>
      <c r="H41" s="351"/>
      <c r="I41" s="351">
        <v>10</v>
      </c>
      <c r="J41" s="351">
        <v>21</v>
      </c>
      <c r="K41" s="351">
        <v>1</v>
      </c>
      <c r="L41" s="351">
        <v>2</v>
      </c>
      <c r="M41" s="351">
        <v>8</v>
      </c>
      <c r="N41" s="351">
        <f t="shared" si="8"/>
        <v>42</v>
      </c>
      <c r="O41" s="350"/>
      <c r="P41" s="350">
        <f t="shared" si="2"/>
        <v>98</v>
      </c>
      <c r="Q41" s="350">
        <v>224</v>
      </c>
    </row>
    <row r="42" spans="1:17" s="173" customFormat="1" ht="15.75">
      <c r="A42" s="249" t="s">
        <v>274</v>
      </c>
      <c r="B42" s="351">
        <v>13</v>
      </c>
      <c r="C42" s="351">
        <v>42</v>
      </c>
      <c r="D42" s="351">
        <v>24</v>
      </c>
      <c r="E42" s="351">
        <v>48</v>
      </c>
      <c r="F42" s="351">
        <v>3</v>
      </c>
      <c r="G42" s="351">
        <f t="shared" si="9"/>
        <v>130</v>
      </c>
      <c r="H42" s="351"/>
      <c r="I42" s="351">
        <v>12</v>
      </c>
      <c r="J42" s="351">
        <v>52</v>
      </c>
      <c r="K42" s="351">
        <v>7</v>
      </c>
      <c r="L42" s="351">
        <v>12</v>
      </c>
      <c r="M42" s="351">
        <v>5</v>
      </c>
      <c r="N42" s="351">
        <f t="shared" si="8"/>
        <v>88</v>
      </c>
      <c r="O42" s="350"/>
      <c r="P42" s="350">
        <f t="shared" si="2"/>
        <v>124</v>
      </c>
      <c r="Q42" s="350">
        <v>342</v>
      </c>
    </row>
    <row r="43" spans="1:17" s="173" customFormat="1" ht="15.75">
      <c r="A43" s="249" t="s">
        <v>275</v>
      </c>
      <c r="B43" s="351">
        <v>6</v>
      </c>
      <c r="C43" s="351">
        <v>27</v>
      </c>
      <c r="D43" s="351">
        <v>6</v>
      </c>
      <c r="E43" s="351">
        <v>14</v>
      </c>
      <c r="F43" s="351">
        <v>1</v>
      </c>
      <c r="G43" s="351">
        <f t="shared" si="9"/>
        <v>54</v>
      </c>
      <c r="H43" s="351"/>
      <c r="I43" s="351">
        <v>12</v>
      </c>
      <c r="J43" s="351">
        <v>34</v>
      </c>
      <c r="K43" s="351">
        <v>5</v>
      </c>
      <c r="L43" s="351">
        <v>1</v>
      </c>
      <c r="M43" s="351">
        <v>3</v>
      </c>
      <c r="N43" s="351">
        <f t="shared" si="8"/>
        <v>55</v>
      </c>
      <c r="O43" s="350"/>
      <c r="P43" s="350">
        <f t="shared" si="2"/>
        <v>62</v>
      </c>
      <c r="Q43" s="350">
        <v>171</v>
      </c>
    </row>
    <row r="44" spans="1:17" s="173" customFormat="1" ht="15.75">
      <c r="A44" s="249" t="s">
        <v>276</v>
      </c>
      <c r="B44" s="351">
        <f>SUM(B40:B43)</f>
        <v>103</v>
      </c>
      <c r="C44" s="351">
        <f>SUM(C40:C43)</f>
        <v>287</v>
      </c>
      <c r="D44" s="351">
        <f>SUM(D40:D43)</f>
        <v>193</v>
      </c>
      <c r="E44" s="351">
        <f>SUM(E40:E43)</f>
        <v>443</v>
      </c>
      <c r="F44" s="351">
        <f>SUM(F40:F43)</f>
        <v>40</v>
      </c>
      <c r="G44" s="351">
        <f t="shared" si="9"/>
        <v>1066</v>
      </c>
      <c r="H44" s="351"/>
      <c r="I44" s="351">
        <f>SUM(I40:I43)</f>
        <v>101</v>
      </c>
      <c r="J44" s="351">
        <f>SUM(J40:J43)</f>
        <v>327</v>
      </c>
      <c r="K44" s="351">
        <f>SUM(K40:K43)</f>
        <v>21</v>
      </c>
      <c r="L44" s="351">
        <f>SUM(L40:L43)</f>
        <v>58</v>
      </c>
      <c r="M44" s="351">
        <f>SUM(M40:M43)</f>
        <v>66</v>
      </c>
      <c r="N44" s="351">
        <f t="shared" si="8"/>
        <v>573</v>
      </c>
      <c r="O44" s="350"/>
      <c r="P44" s="350">
        <f t="shared" si="2"/>
        <v>1225</v>
      </c>
      <c r="Q44" s="350">
        <f>SUM(Q40:Q43)</f>
        <v>2864</v>
      </c>
    </row>
    <row r="45" spans="1:17" s="173" customFormat="1" ht="15.75">
      <c r="A45" s="249" t="s">
        <v>277</v>
      </c>
      <c r="B45" s="351">
        <v>11</v>
      </c>
      <c r="C45" s="351">
        <v>10</v>
      </c>
      <c r="D45" s="351">
        <v>120</v>
      </c>
      <c r="E45" s="351">
        <v>131</v>
      </c>
      <c r="F45" s="351">
        <v>74</v>
      </c>
      <c r="G45" s="351">
        <f t="shared" si="9"/>
        <v>346</v>
      </c>
      <c r="H45" s="351"/>
      <c r="I45" s="351">
        <v>69</v>
      </c>
      <c r="J45" s="351">
        <v>133</v>
      </c>
      <c r="K45" s="351">
        <v>38</v>
      </c>
      <c r="L45" s="351">
        <v>2</v>
      </c>
      <c r="M45" s="351">
        <v>9</v>
      </c>
      <c r="N45" s="351">
        <f t="shared" si="8"/>
        <v>251</v>
      </c>
      <c r="O45" s="350"/>
      <c r="P45" s="350">
        <f t="shared" si="2"/>
        <v>763</v>
      </c>
      <c r="Q45" s="350">
        <v>1360</v>
      </c>
    </row>
    <row r="46" spans="1:17" s="173" customFormat="1" ht="15.75">
      <c r="A46" s="249" t="s">
        <v>278</v>
      </c>
      <c r="B46" s="351">
        <v>5</v>
      </c>
      <c r="C46" s="351">
        <v>4</v>
      </c>
      <c r="D46" s="351">
        <v>19</v>
      </c>
      <c r="E46" s="351">
        <v>58</v>
      </c>
      <c r="F46" s="351">
        <v>4</v>
      </c>
      <c r="G46" s="351">
        <f t="shared" si="9"/>
        <v>90</v>
      </c>
      <c r="H46" s="351"/>
      <c r="I46" s="351">
        <v>3</v>
      </c>
      <c r="J46" s="351">
        <v>13</v>
      </c>
      <c r="K46" s="351">
        <v>0</v>
      </c>
      <c r="L46" s="351">
        <v>4</v>
      </c>
      <c r="M46" s="351">
        <v>2</v>
      </c>
      <c r="N46" s="351">
        <f t="shared" si="8"/>
        <v>22</v>
      </c>
      <c r="O46" s="351"/>
      <c r="P46" s="351">
        <f t="shared" si="2"/>
        <v>190</v>
      </c>
      <c r="Q46" s="351">
        <v>302</v>
      </c>
    </row>
    <row r="47" spans="1:17" ht="15.75">
      <c r="A47" s="250" t="s">
        <v>10</v>
      </c>
      <c r="B47" s="352">
        <f aca="true" t="shared" si="10" ref="B47:G47">SUM(B44:B46)</f>
        <v>119</v>
      </c>
      <c r="C47" s="352">
        <f t="shared" si="10"/>
        <v>301</v>
      </c>
      <c r="D47" s="352">
        <f t="shared" si="10"/>
        <v>332</v>
      </c>
      <c r="E47" s="352">
        <f t="shared" si="10"/>
        <v>632</v>
      </c>
      <c r="F47" s="352">
        <f t="shared" si="10"/>
        <v>118</v>
      </c>
      <c r="G47" s="352">
        <f t="shared" si="10"/>
        <v>1502</v>
      </c>
      <c r="H47" s="352"/>
      <c r="I47" s="352">
        <f>SUM(I44:I46)</f>
        <v>173</v>
      </c>
      <c r="J47" s="352">
        <f>SUM(J44:J46)</f>
        <v>473</v>
      </c>
      <c r="K47" s="352">
        <f>SUM(K44:K46)</f>
        <v>59</v>
      </c>
      <c r="L47" s="352">
        <f>SUM(L44:L46)</f>
        <v>64</v>
      </c>
      <c r="M47" s="352">
        <f>SUM(M44:M46)</f>
        <v>77</v>
      </c>
      <c r="N47" s="352">
        <f t="shared" si="8"/>
        <v>846</v>
      </c>
      <c r="O47" s="352">
        <f>SUM(O44:O46)</f>
        <v>0</v>
      </c>
      <c r="P47" s="352">
        <f t="shared" si="2"/>
        <v>2178</v>
      </c>
      <c r="Q47" s="352">
        <f>SUM(Q44:Q46)</f>
        <v>4526</v>
      </c>
    </row>
    <row r="48" spans="1:11" ht="15.7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.7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5.7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1:11" ht="15.7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5.7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1" ht="15.7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1" ht="15.7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1" ht="15.7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1:11" ht="15.7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</row>
    <row r="57" spans="1:11" ht="15.7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1" ht="15.7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5.7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5.7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1:11" ht="15.7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5.7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5.7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</row>
    <row r="64" spans="1:11" ht="15.7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</row>
    <row r="65" spans="1:11" ht="15.7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1" ht="15.7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</row>
    <row r="67" spans="1:11" ht="15.7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</row>
    <row r="68" spans="1:11" ht="15.7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1:11" ht="15.7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</row>
  </sheetData>
  <mergeCells count="6">
    <mergeCell ref="A3:Q3"/>
    <mergeCell ref="B5:G5"/>
    <mergeCell ref="I5:N5"/>
    <mergeCell ref="P5:P6"/>
    <mergeCell ref="Q5:Q6"/>
    <mergeCell ref="A4:K4"/>
  </mergeCells>
  <printOptions/>
  <pageMargins left="0.65" right="0.36" top="0.74" bottom="0.73" header="0.5" footer="0.5"/>
  <pageSetup horizontalDpi="300" verticalDpi="300" orientation="portrait" paperSize="9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7"/>
  <sheetViews>
    <sheetView zoomScale="70" zoomScaleNormal="70" workbookViewId="0" topLeftCell="A1">
      <selection activeCell="H43" sqref="H43"/>
    </sheetView>
  </sheetViews>
  <sheetFormatPr defaultColWidth="9.00390625" defaultRowHeight="15.75"/>
  <cols>
    <col min="1" max="1" width="37.625" style="183" customWidth="1"/>
    <col min="2" max="4" width="11.375" style="173" customWidth="1"/>
    <col min="5" max="16384" width="9.00390625" style="173" customWidth="1"/>
  </cols>
  <sheetData>
    <row r="1" s="54" customFormat="1" ht="81.75" customHeight="1"/>
    <row r="2" s="54" customFormat="1" ht="12.75"/>
    <row r="3" spans="1:4" ht="36.75" customHeight="1">
      <c r="A3" s="362" t="s">
        <v>379</v>
      </c>
      <c r="B3" s="362"/>
      <c r="C3" s="362"/>
      <c r="D3" s="362"/>
    </row>
    <row r="4" spans="1:4" s="179" customFormat="1" ht="26.25" customHeight="1">
      <c r="A4" s="236"/>
      <c r="B4" s="381" t="s">
        <v>279</v>
      </c>
      <c r="C4" s="381"/>
      <c r="D4" s="237"/>
    </row>
    <row r="5" spans="1:4" s="182" customFormat="1" ht="12.75">
      <c r="A5" s="242"/>
      <c r="B5" s="239" t="s">
        <v>33</v>
      </c>
      <c r="C5" s="239" t="s">
        <v>21</v>
      </c>
      <c r="D5" s="239" t="s">
        <v>10</v>
      </c>
    </row>
    <row r="6" spans="1:9" s="179" customFormat="1" ht="15.75">
      <c r="A6" s="251" t="s">
        <v>152</v>
      </c>
      <c r="B6" s="236"/>
      <c r="C6" s="236"/>
      <c r="D6" s="236"/>
      <c r="G6" s="182"/>
      <c r="H6" s="182"/>
      <c r="I6" s="182"/>
    </row>
    <row r="7" spans="1:9" ht="15.75">
      <c r="A7" s="240" t="s">
        <v>310</v>
      </c>
      <c r="B7" s="241">
        <v>1038</v>
      </c>
      <c r="C7" s="241">
        <v>801</v>
      </c>
      <c r="D7" s="16">
        <f aca="true" t="shared" si="0" ref="D7:D12">SUM(B7:C7)</f>
        <v>1839</v>
      </c>
      <c r="G7" s="182"/>
      <c r="H7" s="182"/>
      <c r="I7" s="182"/>
    </row>
    <row r="8" spans="1:9" ht="15.75">
      <c r="A8" s="240" t="s">
        <v>300</v>
      </c>
      <c r="B8" s="241">
        <v>546</v>
      </c>
      <c r="C8" s="241">
        <v>392</v>
      </c>
      <c r="D8" s="16">
        <f t="shared" si="0"/>
        <v>938</v>
      </c>
      <c r="G8" s="182"/>
      <c r="H8" s="182"/>
      <c r="I8" s="182"/>
    </row>
    <row r="9" spans="1:9" ht="15.75">
      <c r="A9" s="240" t="s">
        <v>301</v>
      </c>
      <c r="B9" s="241">
        <v>500</v>
      </c>
      <c r="C9" s="241">
        <v>503</v>
      </c>
      <c r="D9" s="16">
        <f t="shared" si="0"/>
        <v>1003</v>
      </c>
      <c r="G9" s="182"/>
      <c r="H9" s="182"/>
      <c r="I9" s="182"/>
    </row>
    <row r="10" spans="1:9" ht="15.75">
      <c r="A10" s="240" t="s">
        <v>302</v>
      </c>
      <c r="B10" s="241">
        <v>23</v>
      </c>
      <c r="C10" s="241">
        <v>34</v>
      </c>
      <c r="D10" s="16">
        <f t="shared" si="0"/>
        <v>57</v>
      </c>
      <c r="G10" s="182"/>
      <c r="H10" s="182"/>
      <c r="I10" s="182"/>
    </row>
    <row r="11" spans="1:9" ht="15.75">
      <c r="A11" s="240" t="s">
        <v>280</v>
      </c>
      <c r="B11" s="241">
        <v>269</v>
      </c>
      <c r="C11" s="241">
        <v>399</v>
      </c>
      <c r="D11" s="16">
        <f t="shared" si="0"/>
        <v>668</v>
      </c>
      <c r="G11" s="182"/>
      <c r="H11" s="182"/>
      <c r="I11" s="182"/>
    </row>
    <row r="12" spans="1:9" ht="15.75">
      <c r="A12" s="240" t="s">
        <v>303</v>
      </c>
      <c r="B12" s="241">
        <v>10</v>
      </c>
      <c r="C12" s="241">
        <v>11</v>
      </c>
      <c r="D12" s="16">
        <f t="shared" si="0"/>
        <v>21</v>
      </c>
      <c r="G12" s="182"/>
      <c r="H12" s="182"/>
      <c r="I12" s="182"/>
    </row>
    <row r="13" spans="1:9" ht="15.75">
      <c r="A13" s="240"/>
      <c r="B13" s="240"/>
      <c r="C13" s="240"/>
      <c r="D13" s="16"/>
      <c r="G13" s="182"/>
      <c r="H13" s="182"/>
      <c r="I13" s="182"/>
    </row>
    <row r="14" spans="1:9" ht="15.75">
      <c r="A14" s="248" t="s">
        <v>153</v>
      </c>
      <c r="B14" s="240"/>
      <c r="C14" s="240"/>
      <c r="D14" s="16"/>
      <c r="G14" s="182"/>
      <c r="H14" s="182"/>
      <c r="I14" s="182"/>
    </row>
    <row r="15" spans="1:9" ht="15.75">
      <c r="A15" s="240" t="s">
        <v>281</v>
      </c>
      <c r="B15" s="241">
        <v>889</v>
      </c>
      <c r="C15" s="241">
        <v>812</v>
      </c>
      <c r="D15" s="16">
        <f aca="true" t="shared" si="1" ref="D15:D20">SUM(B15:C15)</f>
        <v>1701</v>
      </c>
      <c r="G15" s="182"/>
      <c r="H15" s="182"/>
      <c r="I15" s="182"/>
    </row>
    <row r="16" spans="1:8" ht="15.75">
      <c r="A16" s="240" t="s">
        <v>282</v>
      </c>
      <c r="B16" s="241">
        <v>466</v>
      </c>
      <c r="C16" s="241">
        <v>511</v>
      </c>
      <c r="D16" s="16">
        <f t="shared" si="1"/>
        <v>977</v>
      </c>
      <c r="G16" s="182"/>
      <c r="H16" s="182"/>
    </row>
    <row r="17" spans="1:8" ht="15.75">
      <c r="A17" s="240" t="s">
        <v>283</v>
      </c>
      <c r="B17" s="241">
        <v>19</v>
      </c>
      <c r="C17" s="241">
        <v>87</v>
      </c>
      <c r="D17" s="16">
        <f t="shared" si="1"/>
        <v>106</v>
      </c>
      <c r="G17" s="182"/>
      <c r="H17" s="182"/>
    </row>
    <row r="18" spans="1:8" ht="15.75">
      <c r="A18" s="240" t="s">
        <v>284</v>
      </c>
      <c r="B18" s="241">
        <v>74</v>
      </c>
      <c r="C18" s="241">
        <v>71</v>
      </c>
      <c r="D18" s="16">
        <f t="shared" si="1"/>
        <v>145</v>
      </c>
      <c r="G18" s="182"/>
      <c r="H18" s="182"/>
    </row>
    <row r="19" spans="1:8" ht="15.75">
      <c r="A19" s="240" t="s">
        <v>242</v>
      </c>
      <c r="B19" s="241">
        <v>938</v>
      </c>
      <c r="C19" s="241">
        <v>659</v>
      </c>
      <c r="D19" s="16">
        <f t="shared" si="1"/>
        <v>1597</v>
      </c>
      <c r="G19" s="182"/>
      <c r="H19" s="182"/>
    </row>
    <row r="20" spans="1:8" ht="15.75">
      <c r="A20" s="238" t="s">
        <v>10</v>
      </c>
      <c r="B20" s="352">
        <f>SUM(B15:B19)</f>
        <v>2386</v>
      </c>
      <c r="C20" s="352">
        <f>SUM(C15:C19)</f>
        <v>2140</v>
      </c>
      <c r="D20" s="352">
        <f t="shared" si="1"/>
        <v>4526</v>
      </c>
      <c r="G20" s="182"/>
      <c r="H20" s="182"/>
    </row>
    <row r="21" spans="1:8" ht="15.75">
      <c r="A21" s="173"/>
      <c r="G21" s="182"/>
      <c r="H21" s="182"/>
    </row>
    <row r="22" ht="15.75">
      <c r="A22" s="173"/>
    </row>
    <row r="23" ht="15.75">
      <c r="A23" s="173"/>
    </row>
    <row r="24" s="179" customFormat="1" ht="26.25" customHeight="1"/>
    <row r="25" s="182" customFormat="1" ht="11.25"/>
    <row r="26" ht="15.75">
      <c r="A26" s="173"/>
    </row>
    <row r="27" ht="15.75">
      <c r="A27" s="173"/>
    </row>
    <row r="28" ht="15.75">
      <c r="A28" s="173"/>
    </row>
    <row r="29" ht="15.75">
      <c r="A29" s="173"/>
    </row>
    <row r="30" ht="15.75">
      <c r="A30" s="173"/>
    </row>
    <row r="31" ht="15.75">
      <c r="A31" s="173"/>
    </row>
    <row r="32" ht="15.75">
      <c r="A32" s="173"/>
    </row>
    <row r="33" ht="15.75">
      <c r="A33" s="173"/>
    </row>
    <row r="34" ht="15.75">
      <c r="A34" s="173"/>
    </row>
    <row r="35" ht="15.75">
      <c r="A35" s="173"/>
    </row>
    <row r="36" ht="15.75">
      <c r="A36" s="173"/>
    </row>
    <row r="37" ht="15.75">
      <c r="A37" s="173"/>
    </row>
    <row r="38" ht="15.75">
      <c r="A38" s="173"/>
    </row>
    <row r="39" ht="15.75">
      <c r="A39" s="173"/>
    </row>
    <row r="40" ht="15.75">
      <c r="A40" s="173"/>
    </row>
    <row r="41" ht="15.75">
      <c r="A41" s="173"/>
    </row>
    <row r="42" ht="15.75">
      <c r="A42" s="173"/>
    </row>
    <row r="43" ht="15.75">
      <c r="A43" s="173"/>
    </row>
    <row r="44" ht="15.75">
      <c r="A44" s="173"/>
    </row>
    <row r="45" ht="15.75">
      <c r="A45" s="173"/>
    </row>
    <row r="46" ht="15.75">
      <c r="A46" s="173"/>
    </row>
    <row r="47" ht="15.75">
      <c r="A47" s="173"/>
    </row>
    <row r="48" ht="15.75">
      <c r="A48" s="173"/>
    </row>
    <row r="49" ht="15.75">
      <c r="A49" s="173"/>
    </row>
    <row r="50" ht="15.75">
      <c r="A50" s="173"/>
    </row>
    <row r="51" ht="15.75">
      <c r="A51" s="173"/>
    </row>
    <row r="52" ht="15.75">
      <c r="A52" s="173"/>
    </row>
    <row r="53" ht="15.75">
      <c r="A53" s="173"/>
    </row>
    <row r="54" ht="15.75">
      <c r="A54" s="173"/>
    </row>
    <row r="55" ht="15.75">
      <c r="A55" s="173"/>
    </row>
    <row r="56" ht="15.75">
      <c r="A56" s="173"/>
    </row>
    <row r="57" ht="15.75">
      <c r="A57" s="173"/>
    </row>
    <row r="58" ht="15.75">
      <c r="A58" s="173"/>
    </row>
    <row r="59" ht="15.75">
      <c r="A59" s="173"/>
    </row>
    <row r="60" ht="15.75">
      <c r="A60" s="173"/>
    </row>
    <row r="61" ht="15.75">
      <c r="A61" s="173"/>
    </row>
    <row r="62" ht="15.75">
      <c r="A62" s="173"/>
    </row>
    <row r="63" ht="15.75">
      <c r="A63" s="173"/>
    </row>
    <row r="64" ht="15.75">
      <c r="A64" s="173"/>
    </row>
    <row r="65" ht="15.75">
      <c r="A65" s="173"/>
    </row>
    <row r="66" ht="15.75">
      <c r="A66" s="173"/>
    </row>
    <row r="67" ht="15.75">
      <c r="A67" s="173"/>
    </row>
    <row r="68" ht="15.75">
      <c r="A68" s="173"/>
    </row>
    <row r="69" ht="15.75">
      <c r="A69" s="173"/>
    </row>
    <row r="70" ht="15.75">
      <c r="A70" s="173"/>
    </row>
    <row r="71" ht="15.75">
      <c r="A71" s="173"/>
    </row>
    <row r="72" ht="15.75">
      <c r="A72" s="173"/>
    </row>
    <row r="73" ht="15.75">
      <c r="A73" s="173"/>
    </row>
    <row r="74" ht="15.75">
      <c r="A74" s="173"/>
    </row>
    <row r="75" ht="15.75">
      <c r="A75" s="173"/>
    </row>
    <row r="76" ht="15.75">
      <c r="A76" s="173"/>
    </row>
    <row r="77" ht="15.75">
      <c r="A77" s="173"/>
    </row>
    <row r="78" ht="15.75">
      <c r="A78" s="173"/>
    </row>
    <row r="79" ht="15.75">
      <c r="A79" s="173"/>
    </row>
    <row r="80" ht="15.75">
      <c r="A80" s="173"/>
    </row>
    <row r="81" ht="15.75">
      <c r="A81" s="173"/>
    </row>
    <row r="82" ht="15.75">
      <c r="A82" s="173"/>
    </row>
    <row r="83" ht="15.75">
      <c r="A83" s="173"/>
    </row>
    <row r="84" ht="15.75">
      <c r="A84" s="173"/>
    </row>
    <row r="85" ht="15.75">
      <c r="A85" s="173"/>
    </row>
    <row r="86" ht="15.75">
      <c r="A86" s="173"/>
    </row>
    <row r="87" ht="15.75">
      <c r="A87" s="173"/>
    </row>
    <row r="88" ht="15.75">
      <c r="A88" s="173"/>
    </row>
    <row r="89" ht="15.75">
      <c r="A89" s="173"/>
    </row>
    <row r="90" ht="15.75">
      <c r="A90" s="173"/>
    </row>
    <row r="91" ht="15.75">
      <c r="A91" s="173"/>
    </row>
    <row r="92" ht="15.75">
      <c r="A92" s="173"/>
    </row>
    <row r="93" ht="15.75">
      <c r="A93" s="173"/>
    </row>
    <row r="94" ht="15.75">
      <c r="A94" s="173"/>
    </row>
    <row r="95" ht="15.75">
      <c r="A95" s="173"/>
    </row>
    <row r="96" ht="15.75">
      <c r="A96" s="173"/>
    </row>
    <row r="97" ht="15.75">
      <c r="A97" s="173"/>
    </row>
    <row r="98" ht="15.75">
      <c r="A98" s="173"/>
    </row>
    <row r="99" ht="15.75">
      <c r="A99" s="173"/>
    </row>
    <row r="100" ht="15.75">
      <c r="A100" s="173"/>
    </row>
    <row r="101" ht="15.75">
      <c r="A101" s="173"/>
    </row>
    <row r="102" ht="15.75">
      <c r="A102" s="173"/>
    </row>
    <row r="103" ht="15.75">
      <c r="A103" s="173"/>
    </row>
    <row r="104" ht="15.75">
      <c r="A104" s="173"/>
    </row>
    <row r="105" ht="15.75">
      <c r="A105" s="173"/>
    </row>
    <row r="106" ht="15.75">
      <c r="A106" s="173"/>
    </row>
    <row r="107" ht="15.75">
      <c r="A107" s="173"/>
    </row>
    <row r="108" ht="15.75">
      <c r="A108" s="173"/>
    </row>
    <row r="109" ht="15.75">
      <c r="A109" s="173"/>
    </row>
    <row r="110" ht="15.75">
      <c r="A110" s="173"/>
    </row>
    <row r="111" ht="15.75">
      <c r="A111" s="173"/>
    </row>
    <row r="112" ht="15.75">
      <c r="A112" s="173"/>
    </row>
    <row r="113" ht="15.75">
      <c r="A113" s="173"/>
    </row>
    <row r="114" ht="15.75">
      <c r="A114" s="173"/>
    </row>
    <row r="115" ht="15.75">
      <c r="A115" s="173"/>
    </row>
    <row r="116" ht="15.75">
      <c r="A116" s="173"/>
    </row>
    <row r="117" ht="15.75">
      <c r="A117" s="173"/>
    </row>
    <row r="118" ht="15.75">
      <c r="A118" s="173"/>
    </row>
    <row r="119" ht="15.75">
      <c r="A119" s="173"/>
    </row>
    <row r="120" ht="15.75">
      <c r="A120" s="173"/>
    </row>
    <row r="121" ht="15.75">
      <c r="A121" s="173"/>
    </row>
    <row r="122" ht="15.75">
      <c r="A122" s="173"/>
    </row>
    <row r="123" ht="15.75">
      <c r="A123" s="173"/>
    </row>
    <row r="124" ht="15.75">
      <c r="A124" s="173"/>
    </row>
    <row r="125" ht="15.75">
      <c r="A125" s="173"/>
    </row>
    <row r="126" ht="15.75">
      <c r="A126" s="173"/>
    </row>
    <row r="127" ht="15.75">
      <c r="A127" s="173"/>
    </row>
  </sheetData>
  <mergeCells count="2">
    <mergeCell ref="B4:C4"/>
    <mergeCell ref="A3:D3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D28"/>
  <sheetViews>
    <sheetView zoomScale="85" zoomScaleNormal="85" workbookViewId="0" topLeftCell="A1">
      <selection activeCell="G30" sqref="G30"/>
    </sheetView>
  </sheetViews>
  <sheetFormatPr defaultColWidth="9.00390625" defaultRowHeight="15.75"/>
  <cols>
    <col min="1" max="16384" width="9.00390625" style="173" customWidth="1"/>
  </cols>
  <sheetData>
    <row r="1" s="54" customFormat="1" ht="81.75" customHeight="1"/>
    <row r="2" s="54" customFormat="1" ht="12.75"/>
    <row r="3" ht="14.25" customHeight="1">
      <c r="A3" s="48" t="s">
        <v>380</v>
      </c>
    </row>
    <row r="4" ht="14.25" customHeight="1">
      <c r="A4" s="48" t="s">
        <v>154</v>
      </c>
    </row>
    <row r="5" ht="15.75">
      <c r="A5" s="184"/>
    </row>
    <row r="6" spans="1:4" ht="15.75">
      <c r="A6" s="392" t="s">
        <v>147</v>
      </c>
      <c r="B6" s="393" t="s">
        <v>63</v>
      </c>
      <c r="C6" s="393"/>
      <c r="D6" s="174" t="s">
        <v>10</v>
      </c>
    </row>
    <row r="7" spans="1:4" ht="15.75">
      <c r="A7" s="365"/>
      <c r="B7" s="175" t="s">
        <v>155</v>
      </c>
      <c r="C7" s="175" t="s">
        <v>156</v>
      </c>
      <c r="D7" s="77"/>
    </row>
    <row r="8" spans="1:4" s="179" customFormat="1" ht="15.75">
      <c r="A8" s="178" t="s">
        <v>285</v>
      </c>
      <c r="B8" s="46">
        <v>109</v>
      </c>
      <c r="C8" s="46">
        <v>102</v>
      </c>
      <c r="D8" s="46">
        <v>211</v>
      </c>
    </row>
    <row r="9" spans="1:4" ht="15.75">
      <c r="A9" s="185" t="s">
        <v>148</v>
      </c>
      <c r="B9" s="46">
        <v>100</v>
      </c>
      <c r="C9" s="46">
        <v>61</v>
      </c>
      <c r="D9" s="46">
        <v>161</v>
      </c>
    </row>
    <row r="10" spans="1:4" ht="15.75">
      <c r="A10" s="186" t="s">
        <v>149</v>
      </c>
      <c r="B10" s="46">
        <v>85</v>
      </c>
      <c r="C10" s="46">
        <v>78</v>
      </c>
      <c r="D10" s="46">
        <v>163</v>
      </c>
    </row>
    <row r="11" spans="1:4" ht="15.75">
      <c r="A11" s="178" t="s">
        <v>97</v>
      </c>
      <c r="B11" s="46">
        <v>181</v>
      </c>
      <c r="C11" s="46">
        <v>75</v>
      </c>
      <c r="D11" s="46">
        <v>256</v>
      </c>
    </row>
    <row r="12" spans="1:4" ht="15.75">
      <c r="A12" s="178" t="s">
        <v>98</v>
      </c>
      <c r="B12" s="46">
        <v>299</v>
      </c>
      <c r="C12" s="46">
        <v>236</v>
      </c>
      <c r="D12" s="46">
        <v>535</v>
      </c>
    </row>
    <row r="13" spans="1:4" ht="15.75">
      <c r="A13" s="178" t="s">
        <v>99</v>
      </c>
      <c r="B13" s="46">
        <v>367</v>
      </c>
      <c r="C13" s="46">
        <v>337</v>
      </c>
      <c r="D13" s="46">
        <v>704</v>
      </c>
    </row>
    <row r="14" spans="1:4" ht="15.75">
      <c r="A14" s="178" t="s">
        <v>100</v>
      </c>
      <c r="B14" s="46">
        <v>310</v>
      </c>
      <c r="C14" s="46">
        <v>278</v>
      </c>
      <c r="D14" s="46">
        <v>588</v>
      </c>
    </row>
    <row r="15" spans="1:4" ht="15.75">
      <c r="A15" s="178" t="s">
        <v>101</v>
      </c>
      <c r="B15" s="46">
        <v>231</v>
      </c>
      <c r="C15" s="46">
        <v>189</v>
      </c>
      <c r="D15" s="46">
        <v>420</v>
      </c>
    </row>
    <row r="16" spans="1:4" ht="15.75">
      <c r="A16" s="178" t="s">
        <v>102</v>
      </c>
      <c r="B16" s="46">
        <v>204</v>
      </c>
      <c r="C16" s="46">
        <v>185</v>
      </c>
      <c r="D16" s="46">
        <v>389</v>
      </c>
    </row>
    <row r="17" spans="1:4" ht="15.75">
      <c r="A17" s="178" t="s">
        <v>103</v>
      </c>
      <c r="B17" s="46">
        <v>169</v>
      </c>
      <c r="C17" s="46">
        <v>133</v>
      </c>
      <c r="D17" s="46">
        <v>302</v>
      </c>
    </row>
    <row r="18" spans="1:4" ht="15.75">
      <c r="A18" s="178" t="s">
        <v>157</v>
      </c>
      <c r="B18" s="46">
        <v>118</v>
      </c>
      <c r="C18" s="46">
        <v>117</v>
      </c>
      <c r="D18" s="46">
        <v>235</v>
      </c>
    </row>
    <row r="19" spans="1:4" ht="15.75">
      <c r="A19" s="178" t="s">
        <v>158</v>
      </c>
      <c r="B19" s="46">
        <v>74</v>
      </c>
      <c r="C19" s="46">
        <v>114</v>
      </c>
      <c r="D19" s="46">
        <v>188</v>
      </c>
    </row>
    <row r="20" spans="1:4" ht="15.75">
      <c r="A20" s="178" t="s">
        <v>159</v>
      </c>
      <c r="B20" s="46">
        <v>48</v>
      </c>
      <c r="C20" s="46">
        <v>72</v>
      </c>
      <c r="D20" s="46">
        <v>120</v>
      </c>
    </row>
    <row r="21" spans="1:4" ht="15.75">
      <c r="A21" s="178" t="s">
        <v>160</v>
      </c>
      <c r="B21" s="46">
        <v>42</v>
      </c>
      <c r="C21" s="46">
        <v>50</v>
      </c>
      <c r="D21" s="46">
        <v>92</v>
      </c>
    </row>
    <row r="22" spans="1:4" ht="15.75">
      <c r="A22" s="178" t="s">
        <v>161</v>
      </c>
      <c r="B22" s="46">
        <v>23</v>
      </c>
      <c r="C22" s="46">
        <v>32</v>
      </c>
      <c r="D22" s="46">
        <v>55</v>
      </c>
    </row>
    <row r="23" spans="1:4" ht="15.75">
      <c r="A23" s="178" t="s">
        <v>162</v>
      </c>
      <c r="B23" s="46">
        <v>10</v>
      </c>
      <c r="C23" s="46">
        <v>20</v>
      </c>
      <c r="D23" s="46">
        <v>30</v>
      </c>
    </row>
    <row r="24" spans="1:4" ht="15.75">
      <c r="A24" s="178" t="s">
        <v>163</v>
      </c>
      <c r="B24" s="46">
        <v>5</v>
      </c>
      <c r="C24" s="46">
        <v>25</v>
      </c>
      <c r="D24" s="46">
        <v>30</v>
      </c>
    </row>
    <row r="25" spans="1:4" ht="15.75">
      <c r="A25" s="178" t="s">
        <v>164</v>
      </c>
      <c r="B25" s="46">
        <v>9</v>
      </c>
      <c r="C25" s="46">
        <v>24</v>
      </c>
      <c r="D25" s="46">
        <v>33</v>
      </c>
    </row>
    <row r="26" spans="1:4" ht="15.75">
      <c r="A26" s="178" t="s">
        <v>165</v>
      </c>
      <c r="B26" s="46">
        <v>2</v>
      </c>
      <c r="C26" s="46">
        <v>8</v>
      </c>
      <c r="D26" s="46">
        <v>10</v>
      </c>
    </row>
    <row r="27" spans="1:4" ht="15.75">
      <c r="A27" s="176" t="s">
        <v>286</v>
      </c>
      <c r="B27" s="46"/>
      <c r="C27" s="46">
        <v>4</v>
      </c>
      <c r="D27" s="46">
        <v>4</v>
      </c>
    </row>
    <row r="28" spans="1:4" ht="15.75">
      <c r="A28" s="256" t="s">
        <v>10</v>
      </c>
      <c r="B28" s="353">
        <v>2386</v>
      </c>
      <c r="C28" s="353">
        <v>2140</v>
      </c>
      <c r="D28" s="353">
        <v>4526</v>
      </c>
    </row>
  </sheetData>
  <mergeCells count="2">
    <mergeCell ref="A6:A7"/>
    <mergeCell ref="B6:C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G19"/>
  <sheetViews>
    <sheetView zoomScale="85" zoomScaleNormal="85" workbookViewId="0" topLeftCell="A1">
      <selection activeCell="G29" sqref="G29"/>
    </sheetView>
  </sheetViews>
  <sheetFormatPr defaultColWidth="9.00390625" defaultRowHeight="15.75"/>
  <cols>
    <col min="1" max="1" width="15.625" style="173" customWidth="1"/>
    <col min="2" max="2" width="15.00390625" style="173" customWidth="1"/>
    <col min="3" max="3" width="13.875" style="173" customWidth="1"/>
    <col min="4" max="4" width="10.875" style="173" customWidth="1"/>
    <col min="5" max="16384" width="9.00390625" style="173" customWidth="1"/>
  </cols>
  <sheetData>
    <row r="1" s="54" customFormat="1" ht="81.75" customHeight="1"/>
    <row r="2" s="54" customFormat="1" ht="12.75"/>
    <row r="3" spans="1:5" ht="40.5" customHeight="1">
      <c r="A3" s="362" t="s">
        <v>381</v>
      </c>
      <c r="B3" s="394"/>
      <c r="C3" s="394"/>
      <c r="D3" s="394"/>
      <c r="E3" s="394"/>
    </row>
    <row r="4" spans="1:5" ht="15.75" customHeight="1">
      <c r="A4" s="252"/>
      <c r="B4" s="383" t="s">
        <v>150</v>
      </c>
      <c r="C4" s="383"/>
      <c r="D4" s="383"/>
      <c r="E4" s="381" t="s">
        <v>10</v>
      </c>
    </row>
    <row r="5" spans="1:5" ht="41.25" customHeight="1">
      <c r="A5" s="244" t="s">
        <v>166</v>
      </c>
      <c r="B5" s="213" t="s">
        <v>287</v>
      </c>
      <c r="C5" s="213" t="s">
        <v>288</v>
      </c>
      <c r="D5" s="213" t="s">
        <v>289</v>
      </c>
      <c r="E5" s="382"/>
    </row>
    <row r="6" spans="1:5" s="179" customFormat="1" ht="15.75">
      <c r="A6" s="240" t="s">
        <v>123</v>
      </c>
      <c r="B6" s="241">
        <v>201</v>
      </c>
      <c r="C6" s="241">
        <v>18</v>
      </c>
      <c r="D6" s="241">
        <v>96</v>
      </c>
      <c r="E6" s="241">
        <f aca="true" t="shared" si="0" ref="E6:E17">SUM(B6:D6)</f>
        <v>315</v>
      </c>
    </row>
    <row r="7" spans="1:5" ht="15.75">
      <c r="A7" s="240" t="s">
        <v>124</v>
      </c>
      <c r="B7" s="241">
        <v>165</v>
      </c>
      <c r="C7" s="241">
        <v>28</v>
      </c>
      <c r="D7" s="241">
        <v>58</v>
      </c>
      <c r="E7" s="241">
        <f t="shared" si="0"/>
        <v>251</v>
      </c>
    </row>
    <row r="8" spans="1:5" ht="15.75">
      <c r="A8" s="240" t="s">
        <v>125</v>
      </c>
      <c r="B8" s="241">
        <v>146</v>
      </c>
      <c r="C8" s="241">
        <v>8</v>
      </c>
      <c r="D8" s="241">
        <v>44</v>
      </c>
      <c r="E8" s="241">
        <f t="shared" si="0"/>
        <v>198</v>
      </c>
    </row>
    <row r="9" spans="1:5" ht="15.75">
      <c r="A9" s="240" t="s">
        <v>126</v>
      </c>
      <c r="B9" s="241">
        <v>158</v>
      </c>
      <c r="C9" s="241">
        <v>29</v>
      </c>
      <c r="D9" s="241">
        <v>46</v>
      </c>
      <c r="E9" s="241">
        <f t="shared" si="0"/>
        <v>233</v>
      </c>
    </row>
    <row r="10" spans="1:5" ht="15.75">
      <c r="A10" s="240" t="s">
        <v>127</v>
      </c>
      <c r="B10" s="241">
        <v>192</v>
      </c>
      <c r="C10" s="241">
        <v>24</v>
      </c>
      <c r="D10" s="241">
        <v>29</v>
      </c>
      <c r="E10" s="241">
        <f t="shared" si="0"/>
        <v>245</v>
      </c>
    </row>
    <row r="11" spans="1:7" ht="15.75">
      <c r="A11" s="240" t="s">
        <v>128</v>
      </c>
      <c r="B11" s="241">
        <v>190</v>
      </c>
      <c r="C11" s="241">
        <v>17</v>
      </c>
      <c r="D11" s="241">
        <v>36</v>
      </c>
      <c r="E11" s="241">
        <f t="shared" si="0"/>
        <v>243</v>
      </c>
      <c r="G11" s="46"/>
    </row>
    <row r="12" spans="1:5" ht="15.75">
      <c r="A12" s="240" t="s">
        <v>129</v>
      </c>
      <c r="B12" s="241">
        <v>177</v>
      </c>
      <c r="C12" s="241">
        <v>27</v>
      </c>
      <c r="D12" s="241">
        <v>4</v>
      </c>
      <c r="E12" s="241">
        <f t="shared" si="0"/>
        <v>208</v>
      </c>
    </row>
    <row r="13" spans="1:5" ht="15.75">
      <c r="A13" s="240" t="s">
        <v>130</v>
      </c>
      <c r="B13" s="241">
        <v>152</v>
      </c>
      <c r="C13" s="241">
        <v>33</v>
      </c>
      <c r="D13" s="241">
        <v>10</v>
      </c>
      <c r="E13" s="241">
        <f t="shared" si="0"/>
        <v>195</v>
      </c>
    </row>
    <row r="14" spans="1:5" ht="15.75">
      <c r="A14" s="240" t="s">
        <v>131</v>
      </c>
      <c r="B14" s="241">
        <v>250</v>
      </c>
      <c r="C14" s="241">
        <v>12</v>
      </c>
      <c r="D14" s="241">
        <v>52</v>
      </c>
      <c r="E14" s="241">
        <f t="shared" si="0"/>
        <v>314</v>
      </c>
    </row>
    <row r="15" spans="1:5" ht="15.75">
      <c r="A15" s="240" t="s">
        <v>132</v>
      </c>
      <c r="B15" s="241">
        <v>215</v>
      </c>
      <c r="C15" s="241">
        <v>48</v>
      </c>
      <c r="D15" s="241">
        <v>43</v>
      </c>
      <c r="E15" s="241">
        <f t="shared" si="0"/>
        <v>306</v>
      </c>
    </row>
    <row r="16" spans="1:7" ht="15.75">
      <c r="A16" s="240" t="s">
        <v>133</v>
      </c>
      <c r="B16" s="241">
        <v>198</v>
      </c>
      <c r="C16" s="241">
        <v>39</v>
      </c>
      <c r="D16" s="241">
        <v>124</v>
      </c>
      <c r="E16" s="241">
        <f t="shared" si="0"/>
        <v>361</v>
      </c>
      <c r="G16" s="46"/>
    </row>
    <row r="17" spans="1:7" ht="15.75">
      <c r="A17" s="240" t="s">
        <v>134</v>
      </c>
      <c r="B17" s="241">
        <v>150</v>
      </c>
      <c r="C17" s="241">
        <v>35</v>
      </c>
      <c r="D17" s="241">
        <v>49</v>
      </c>
      <c r="E17" s="241">
        <f t="shared" si="0"/>
        <v>234</v>
      </c>
      <c r="G17" s="46"/>
    </row>
    <row r="18" spans="1:5" ht="15.75">
      <c r="A18" s="242" t="s">
        <v>10</v>
      </c>
      <c r="B18" s="348">
        <f>SUM(B6:B17)</f>
        <v>2194</v>
      </c>
      <c r="C18" s="348">
        <f>SUM(C6:C17)</f>
        <v>318</v>
      </c>
      <c r="D18" s="348">
        <f>SUM(D6:D17)</f>
        <v>591</v>
      </c>
      <c r="E18" s="348">
        <f>SUM(E6:E17)</f>
        <v>3103</v>
      </c>
    </row>
    <row r="19" spans="1:5" ht="15.75">
      <c r="A19" s="243"/>
      <c r="B19" s="240"/>
      <c r="C19" s="240"/>
      <c r="D19" s="240"/>
      <c r="E19" s="240"/>
    </row>
  </sheetData>
  <mergeCells count="3">
    <mergeCell ref="B4:D4"/>
    <mergeCell ref="E4:E5"/>
    <mergeCell ref="A3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10"/>
  <sheetViews>
    <sheetView zoomScale="85" zoomScaleNormal="85" workbookViewId="0" topLeftCell="A1">
      <selection activeCell="I17" sqref="I17"/>
    </sheetView>
  </sheetViews>
  <sheetFormatPr defaultColWidth="9.00390625" defaultRowHeight="15.75"/>
  <cols>
    <col min="1" max="1" width="15.625" style="173" customWidth="1"/>
    <col min="2" max="2" width="15.00390625" style="173" customWidth="1"/>
    <col min="3" max="3" width="13.875" style="173" customWidth="1"/>
    <col min="4" max="4" width="10.875" style="173" customWidth="1"/>
    <col min="5" max="16384" width="9.00390625" style="173" customWidth="1"/>
  </cols>
  <sheetData>
    <row r="1" s="54" customFormat="1" ht="81.75" customHeight="1"/>
    <row r="2" s="54" customFormat="1" ht="12.75"/>
    <row r="3" spans="1:5" ht="32.25" customHeight="1">
      <c r="A3" s="362" t="s">
        <v>382</v>
      </c>
      <c r="B3" s="394"/>
      <c r="C3" s="394"/>
      <c r="D3" s="394"/>
      <c r="E3" s="394"/>
    </row>
    <row r="4" spans="1:5" ht="21" customHeight="1">
      <c r="A4" s="236"/>
      <c r="B4" s="383" t="s">
        <v>150</v>
      </c>
      <c r="C4" s="383"/>
      <c r="D4" s="383"/>
      <c r="E4" s="381" t="s">
        <v>10</v>
      </c>
    </row>
    <row r="5" spans="1:5" ht="39.75" customHeight="1">
      <c r="A5" s="238" t="s">
        <v>63</v>
      </c>
      <c r="B5" s="213" t="s">
        <v>287</v>
      </c>
      <c r="C5" s="213" t="s">
        <v>288</v>
      </c>
      <c r="D5" s="213" t="s">
        <v>289</v>
      </c>
      <c r="E5" s="382"/>
    </row>
    <row r="6" spans="1:5" s="179" customFormat="1" ht="15.75">
      <c r="A6" s="236" t="s">
        <v>33</v>
      </c>
      <c r="B6" s="349">
        <v>1058</v>
      </c>
      <c r="C6" s="349">
        <v>138</v>
      </c>
      <c r="D6" s="349">
        <v>328</v>
      </c>
      <c r="E6" s="349">
        <v>1524</v>
      </c>
    </row>
    <row r="7" spans="1:5" ht="15.75">
      <c r="A7" s="240" t="s">
        <v>21</v>
      </c>
      <c r="B7" s="16">
        <v>1136</v>
      </c>
      <c r="C7" s="16">
        <v>180</v>
      </c>
      <c r="D7" s="16">
        <v>263</v>
      </c>
      <c r="E7" s="16">
        <v>1579</v>
      </c>
    </row>
    <row r="8" spans="1:5" ht="15.75">
      <c r="A8" s="242" t="s">
        <v>10</v>
      </c>
      <c r="B8" s="348">
        <v>2194</v>
      </c>
      <c r="C8" s="348">
        <v>318</v>
      </c>
      <c r="D8" s="348">
        <v>591</v>
      </c>
      <c r="E8" s="348">
        <v>3103</v>
      </c>
    </row>
    <row r="10" ht="15.75">
      <c r="A10" s="190"/>
    </row>
  </sheetData>
  <mergeCells count="3">
    <mergeCell ref="B4:D4"/>
    <mergeCell ref="E4:E5"/>
    <mergeCell ref="A3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3:C8"/>
  <sheetViews>
    <sheetView zoomScale="85" zoomScaleNormal="85" workbookViewId="0" topLeftCell="A1">
      <selection activeCell="C35" sqref="C35"/>
    </sheetView>
  </sheetViews>
  <sheetFormatPr defaultColWidth="9.00390625" defaultRowHeight="15.75"/>
  <cols>
    <col min="1" max="3" width="18.75390625" style="216" customWidth="1"/>
    <col min="4" max="4" width="11.25390625" style="217" customWidth="1"/>
    <col min="5" max="16384" width="8.00390625" style="217" customWidth="1"/>
  </cols>
  <sheetData>
    <row r="1" s="54" customFormat="1" ht="81.75" customHeight="1"/>
    <row r="2" s="54" customFormat="1" ht="12.75"/>
    <row r="3" spans="1:3" ht="33" customHeight="1">
      <c r="A3" s="395" t="s">
        <v>342</v>
      </c>
      <c r="B3" s="396"/>
      <c r="C3" s="396"/>
    </row>
    <row r="4" spans="1:3" ht="12.75" customHeight="1">
      <c r="A4" s="219"/>
      <c r="B4" s="219"/>
      <c r="C4" s="219"/>
    </row>
    <row r="5" spans="1:3" ht="42" customHeight="1">
      <c r="A5" s="222" t="s">
        <v>230</v>
      </c>
      <c r="B5" s="222" t="s">
        <v>229</v>
      </c>
      <c r="C5" s="223" t="s">
        <v>228</v>
      </c>
    </row>
    <row r="6" spans="1:3" s="218" customFormat="1" ht="27.75" customHeight="1">
      <c r="A6" s="220">
        <v>61664</v>
      </c>
      <c r="B6" s="220">
        <v>70881</v>
      </c>
      <c r="C6" s="221">
        <v>132545</v>
      </c>
    </row>
    <row r="7" spans="1:3" ht="42" customHeight="1">
      <c r="A7" s="222" t="s">
        <v>290</v>
      </c>
      <c r="B7" s="222" t="s">
        <v>291</v>
      </c>
      <c r="C7" s="223" t="s">
        <v>292</v>
      </c>
    </row>
    <row r="8" spans="1:3" s="218" customFormat="1" ht="27.75" customHeight="1">
      <c r="A8" s="220">
        <v>3959</v>
      </c>
      <c r="B8" s="220">
        <v>5674</v>
      </c>
      <c r="C8" s="221">
        <v>9633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6"/>
  <sheetViews>
    <sheetView zoomScale="70" zoomScaleNormal="70" workbookViewId="0" topLeftCell="A1">
      <selection activeCell="O85" sqref="O85"/>
    </sheetView>
  </sheetViews>
  <sheetFormatPr defaultColWidth="9.00390625" defaultRowHeight="15.75"/>
  <cols>
    <col min="1" max="1" width="6.125" style="22" customWidth="1"/>
    <col min="2" max="2" width="6.75390625" style="20" bestFit="1" customWidth="1"/>
    <col min="3" max="3" width="7.125" style="20" bestFit="1" customWidth="1"/>
    <col min="4" max="4" width="8.00390625" style="20" bestFit="1" customWidth="1"/>
    <col min="5" max="5" width="8.875" style="20" bestFit="1" customWidth="1"/>
    <col min="6" max="6" width="10.50390625" style="31" customWidth="1"/>
    <col min="7" max="7" width="1.625" style="20" customWidth="1"/>
    <col min="8" max="8" width="6.25390625" style="20" bestFit="1" customWidth="1"/>
    <col min="9" max="9" width="6.75390625" style="20" bestFit="1" customWidth="1"/>
    <col min="10" max="10" width="7.125" style="20" bestFit="1" customWidth="1"/>
    <col min="11" max="11" width="8.00390625" style="20" bestFit="1" customWidth="1"/>
    <col min="12" max="12" width="8.875" style="20" bestFit="1" customWidth="1"/>
    <col min="13" max="13" width="10.50390625" style="20" customWidth="1"/>
    <col min="14" max="16384" width="9.00390625" style="20" customWidth="1"/>
  </cols>
  <sheetData>
    <row r="1" s="54" customFormat="1" ht="81.75" customHeight="1"/>
    <row r="2" s="54" customFormat="1" ht="12.75"/>
    <row r="3" spans="1:14" ht="36" customHeight="1">
      <c r="A3" s="356" t="s">
        <v>368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89"/>
    </row>
    <row r="4" spans="1:13" ht="14.25" customHeight="1">
      <c r="A4" s="2"/>
      <c r="B4" s="357" t="s">
        <v>29</v>
      </c>
      <c r="C4" s="357"/>
      <c r="D4" s="357"/>
      <c r="E4" s="38" t="s">
        <v>23</v>
      </c>
      <c r="F4" s="39" t="s">
        <v>19</v>
      </c>
      <c r="G4" s="32"/>
      <c r="H4" s="33"/>
      <c r="I4" s="357" t="s">
        <v>29</v>
      </c>
      <c r="J4" s="357"/>
      <c r="K4" s="357"/>
      <c r="L4" s="38" t="s">
        <v>23</v>
      </c>
      <c r="M4" s="39" t="s">
        <v>19</v>
      </c>
    </row>
    <row r="5" spans="1:13" ht="12.75">
      <c r="A5" s="4" t="s">
        <v>0</v>
      </c>
      <c r="B5" s="358"/>
      <c r="C5" s="358"/>
      <c r="D5" s="358"/>
      <c r="E5" s="40" t="s">
        <v>24</v>
      </c>
      <c r="F5" s="41" t="s">
        <v>26</v>
      </c>
      <c r="G5" s="32"/>
      <c r="H5" s="35" t="s">
        <v>0</v>
      </c>
      <c r="I5" s="358"/>
      <c r="J5" s="358"/>
      <c r="K5" s="358"/>
      <c r="L5" s="40" t="s">
        <v>24</v>
      </c>
      <c r="M5" s="41" t="s">
        <v>26</v>
      </c>
    </row>
    <row r="6" spans="1:13" ht="12.75">
      <c r="A6" s="6"/>
      <c r="B6" s="23" t="s">
        <v>1</v>
      </c>
      <c r="C6" s="23" t="s">
        <v>20</v>
      </c>
      <c r="D6" s="23" t="s">
        <v>21</v>
      </c>
      <c r="E6" s="26" t="s">
        <v>25</v>
      </c>
      <c r="F6" s="42" t="s">
        <v>30</v>
      </c>
      <c r="G6" s="32"/>
      <c r="H6" s="37"/>
      <c r="I6" s="23" t="s">
        <v>1</v>
      </c>
      <c r="J6" s="23" t="s">
        <v>20</v>
      </c>
      <c r="K6" s="23" t="s">
        <v>21</v>
      </c>
      <c r="L6" s="26" t="s">
        <v>25</v>
      </c>
      <c r="M6" s="42" t="s">
        <v>30</v>
      </c>
    </row>
    <row r="7" spans="1:6" ht="12.75">
      <c r="A7" s="7"/>
      <c r="B7" s="5"/>
      <c r="C7" s="5"/>
      <c r="D7" s="5"/>
      <c r="E7" s="5"/>
      <c r="F7" s="30"/>
    </row>
    <row r="8" spans="1:13" ht="12.75">
      <c r="A8" s="10">
        <v>1900</v>
      </c>
      <c r="B8" s="11">
        <v>2592</v>
      </c>
      <c r="C8" s="11">
        <v>1304</v>
      </c>
      <c r="D8" s="11">
        <v>1288</v>
      </c>
      <c r="E8" s="34">
        <v>101.24223602484473</v>
      </c>
      <c r="F8" s="34">
        <v>64.03082965872457</v>
      </c>
      <c r="H8" s="10">
        <v>1959</v>
      </c>
      <c r="I8" s="11">
        <v>4750</v>
      </c>
      <c r="J8" s="11">
        <v>2334</v>
      </c>
      <c r="K8" s="11">
        <v>2416</v>
      </c>
      <c r="L8" s="34">
        <v>96.60596026490066</v>
      </c>
      <c r="M8" s="34">
        <v>32.14139507187831</v>
      </c>
    </row>
    <row r="9" spans="1:13" ht="12.75">
      <c r="A9" s="10">
        <v>1901</v>
      </c>
      <c r="B9" s="11">
        <v>2963</v>
      </c>
      <c r="C9" s="11">
        <v>1513</v>
      </c>
      <c r="D9" s="11">
        <v>1450</v>
      </c>
      <c r="E9" s="34">
        <v>104.34482758620689</v>
      </c>
      <c r="F9" s="34">
        <v>35.95393818786327</v>
      </c>
      <c r="H9" s="10">
        <v>1960</v>
      </c>
      <c r="I9" s="11">
        <v>4975</v>
      </c>
      <c r="J9" s="11">
        <v>2404</v>
      </c>
      <c r="K9" s="11">
        <v>2571</v>
      </c>
      <c r="L9" s="34">
        <v>93.50447296771685</v>
      </c>
      <c r="M9" s="34">
        <v>33.187574838815124</v>
      </c>
    </row>
    <row r="10" spans="1:13" ht="12.75">
      <c r="A10" s="10">
        <v>1902</v>
      </c>
      <c r="B10" s="11">
        <v>2703</v>
      </c>
      <c r="C10" s="11">
        <v>1393</v>
      </c>
      <c r="D10" s="11">
        <v>1310</v>
      </c>
      <c r="E10" s="34">
        <v>106.33587786259542</v>
      </c>
      <c r="F10" s="34">
        <v>32.549598097359784</v>
      </c>
      <c r="H10" s="10">
        <v>1961</v>
      </c>
      <c r="I10" s="11">
        <v>4594</v>
      </c>
      <c r="J10" s="11">
        <v>2228</v>
      </c>
      <c r="K10" s="11">
        <v>2366</v>
      </c>
      <c r="L10" s="34">
        <v>94.16737109044801</v>
      </c>
      <c r="M10" s="34">
        <v>30.26609656953494</v>
      </c>
    </row>
    <row r="11" spans="1:13" ht="12.75">
      <c r="A11" s="10">
        <v>1903</v>
      </c>
      <c r="B11" s="11">
        <v>3107</v>
      </c>
      <c r="C11" s="11">
        <v>1628</v>
      </c>
      <c r="D11" s="11">
        <v>1479</v>
      </c>
      <c r="E11" s="34">
        <v>110.07437457741717</v>
      </c>
      <c r="F11" s="34">
        <v>36.81933993008236</v>
      </c>
      <c r="H11" s="10">
        <v>1962</v>
      </c>
      <c r="I11" s="11">
        <v>5660</v>
      </c>
      <c r="J11" s="11">
        <v>2766</v>
      </c>
      <c r="K11" s="11">
        <v>2894</v>
      </c>
      <c r="L11" s="34">
        <v>95.57705597788528</v>
      </c>
      <c r="M11" s="34">
        <v>36.77581372985371</v>
      </c>
    </row>
    <row r="12" spans="1:13" ht="12.75">
      <c r="A12" s="10">
        <v>1904</v>
      </c>
      <c r="B12" s="11">
        <v>3047</v>
      </c>
      <c r="C12" s="11">
        <v>1552</v>
      </c>
      <c r="D12" s="11">
        <v>1495</v>
      </c>
      <c r="E12" s="34">
        <v>103.81270903010034</v>
      </c>
      <c r="F12" s="34">
        <v>35.536014181750325</v>
      </c>
      <c r="H12" s="10">
        <v>1963</v>
      </c>
      <c r="I12" s="11">
        <v>4928</v>
      </c>
      <c r="J12" s="11">
        <v>2368</v>
      </c>
      <c r="K12" s="11">
        <v>2560</v>
      </c>
      <c r="L12" s="34">
        <v>92.5</v>
      </c>
      <c r="M12" s="34">
        <v>31.582050526153886</v>
      </c>
    </row>
    <row r="13" spans="1:13" ht="12.75">
      <c r="A13" s="10">
        <v>1905</v>
      </c>
      <c r="B13" s="11">
        <v>3609</v>
      </c>
      <c r="C13" s="11">
        <v>1848</v>
      </c>
      <c r="D13" s="11">
        <v>1761</v>
      </c>
      <c r="E13" s="34">
        <v>104.9403747870528</v>
      </c>
      <c r="F13" s="34">
        <v>41.377412679213265</v>
      </c>
      <c r="H13" s="10">
        <v>1964</v>
      </c>
      <c r="I13" s="11">
        <v>3951</v>
      </c>
      <c r="J13" s="11">
        <v>1865</v>
      </c>
      <c r="K13" s="11">
        <v>2086</v>
      </c>
      <c r="L13" s="34">
        <v>89.40556088207094</v>
      </c>
      <c r="M13" s="34">
        <v>25.114017384671612</v>
      </c>
    </row>
    <row r="14" spans="1:13" ht="12.75">
      <c r="A14" s="10">
        <v>1906</v>
      </c>
      <c r="B14" s="11">
        <v>3699</v>
      </c>
      <c r="C14" s="11">
        <v>1854</v>
      </c>
      <c r="D14" s="11">
        <v>1845</v>
      </c>
      <c r="E14" s="34">
        <v>100.48780487804878</v>
      </c>
      <c r="F14" s="34">
        <v>41.67511660920706</v>
      </c>
      <c r="H14" s="10">
        <v>1965</v>
      </c>
      <c r="I14" s="11">
        <v>3318</v>
      </c>
      <c r="J14" s="11">
        <v>1540</v>
      </c>
      <c r="K14" s="11">
        <v>1778</v>
      </c>
      <c r="L14" s="34">
        <v>86.61417322834646</v>
      </c>
      <c r="M14" s="34">
        <v>21.012368039415605</v>
      </c>
    </row>
    <row r="15" spans="1:13" ht="12.75">
      <c r="A15" s="10">
        <v>1907</v>
      </c>
      <c r="B15" s="11">
        <v>3651</v>
      </c>
      <c r="C15" s="11">
        <v>1886</v>
      </c>
      <c r="D15" s="11">
        <v>1765</v>
      </c>
      <c r="E15" s="34">
        <v>106.8555240793201</v>
      </c>
      <c r="F15" s="34">
        <v>40.49894343348068</v>
      </c>
      <c r="H15" s="10">
        <v>1966</v>
      </c>
      <c r="I15" s="11">
        <v>2933</v>
      </c>
      <c r="J15" s="11">
        <v>1345</v>
      </c>
      <c r="K15" s="11">
        <v>1588</v>
      </c>
      <c r="L15" s="34">
        <v>84.69773299748111</v>
      </c>
      <c r="M15" s="34">
        <v>18.581931874697084</v>
      </c>
    </row>
    <row r="16" spans="1:13" ht="12.75">
      <c r="A16" s="10">
        <v>1908</v>
      </c>
      <c r="B16" s="11">
        <v>3028</v>
      </c>
      <c r="C16" s="11">
        <v>1613</v>
      </c>
      <c r="D16" s="11">
        <v>1415</v>
      </c>
      <c r="E16" s="34">
        <v>113.99293286219081</v>
      </c>
      <c r="F16" s="34">
        <v>33.077712962356074</v>
      </c>
      <c r="H16" s="10">
        <v>1967</v>
      </c>
      <c r="I16" s="11">
        <v>3148</v>
      </c>
      <c r="J16" s="11">
        <v>1531</v>
      </c>
      <c r="K16" s="11">
        <v>1617</v>
      </c>
      <c r="L16" s="34">
        <v>94.68150896722325</v>
      </c>
      <c r="M16" s="34">
        <v>19.99733199509595</v>
      </c>
    </row>
    <row r="17" spans="1:13" ht="12.75">
      <c r="A17" s="10">
        <v>1909</v>
      </c>
      <c r="B17" s="11">
        <v>4125</v>
      </c>
      <c r="C17" s="11">
        <v>2152</v>
      </c>
      <c r="D17" s="11">
        <v>1973</v>
      </c>
      <c r="E17" s="34">
        <v>109.07247845919919</v>
      </c>
      <c r="F17" s="34">
        <v>44.09123947154645</v>
      </c>
      <c r="H17" s="10">
        <v>1968</v>
      </c>
      <c r="I17" s="11">
        <v>3260</v>
      </c>
      <c r="J17" s="11">
        <v>1550</v>
      </c>
      <c r="K17" s="11">
        <v>1710</v>
      </c>
      <c r="L17" s="34">
        <v>90.64327485380117</v>
      </c>
      <c r="M17" s="34">
        <v>20.77352713462329</v>
      </c>
    </row>
    <row r="18" spans="1:13" ht="12.75">
      <c r="A18" s="10">
        <v>1910</v>
      </c>
      <c r="B18" s="11">
        <v>3870</v>
      </c>
      <c r="C18" s="11">
        <v>2026</v>
      </c>
      <c r="D18" s="11">
        <v>1844</v>
      </c>
      <c r="E18" s="34">
        <v>109.86984815618221</v>
      </c>
      <c r="F18" s="34">
        <v>40.259240379914075</v>
      </c>
      <c r="H18" s="10">
        <v>1969</v>
      </c>
      <c r="I18" s="11">
        <v>3146</v>
      </c>
      <c r="J18" s="11">
        <v>1518</v>
      </c>
      <c r="K18" s="11">
        <v>1628</v>
      </c>
      <c r="L18" s="34">
        <v>93.24324324324324</v>
      </c>
      <c r="M18" s="34">
        <v>20.111810414542386</v>
      </c>
    </row>
    <row r="19" spans="1:13" ht="12.75">
      <c r="A19" s="10">
        <v>1911</v>
      </c>
      <c r="B19" s="11">
        <v>3587</v>
      </c>
      <c r="C19" s="11">
        <v>1835</v>
      </c>
      <c r="D19" s="11">
        <v>1752</v>
      </c>
      <c r="E19" s="34">
        <v>104.73744292237444</v>
      </c>
      <c r="F19" s="34">
        <v>37.22885313959522</v>
      </c>
      <c r="H19" s="10">
        <v>1970</v>
      </c>
      <c r="I19" s="11">
        <v>3249</v>
      </c>
      <c r="J19" s="11">
        <v>1527</v>
      </c>
      <c r="K19" s="11">
        <v>1722</v>
      </c>
      <c r="L19" s="34">
        <v>88.67595818815332</v>
      </c>
      <c r="M19" s="34">
        <v>20.826923076923077</v>
      </c>
    </row>
    <row r="20" spans="1:13" ht="12.75">
      <c r="A20" s="10">
        <v>1912</v>
      </c>
      <c r="B20" s="11">
        <v>3517</v>
      </c>
      <c r="C20" s="11">
        <v>1771</v>
      </c>
      <c r="D20" s="11">
        <v>1746</v>
      </c>
      <c r="E20" s="34">
        <v>101.43184421534937</v>
      </c>
      <c r="F20" s="34">
        <v>36.6979178079333</v>
      </c>
      <c r="H20" s="10">
        <v>1971</v>
      </c>
      <c r="I20" s="11">
        <v>2411</v>
      </c>
      <c r="J20" s="11">
        <v>1125</v>
      </c>
      <c r="K20" s="11">
        <v>1286</v>
      </c>
      <c r="L20" s="34">
        <v>87.48055987558321</v>
      </c>
      <c r="M20" s="34">
        <v>15.60740040653038</v>
      </c>
    </row>
    <row r="21" spans="1:13" ht="12.75">
      <c r="A21" s="10">
        <v>1913</v>
      </c>
      <c r="B21" s="11">
        <v>4665</v>
      </c>
      <c r="C21" s="11">
        <v>2398</v>
      </c>
      <c r="D21" s="11">
        <v>2267</v>
      </c>
      <c r="E21" s="34">
        <v>105.77856197617996</v>
      </c>
      <c r="F21" s="34">
        <v>47.725982270283545</v>
      </c>
      <c r="H21" s="10">
        <v>1972</v>
      </c>
      <c r="I21" s="11">
        <v>2979</v>
      </c>
      <c r="J21" s="11">
        <v>1410</v>
      </c>
      <c r="K21" s="11">
        <v>1569</v>
      </c>
      <c r="L21" s="34">
        <v>89.8661567877629</v>
      </c>
      <c r="M21" s="34">
        <v>19.354021368035006</v>
      </c>
    </row>
    <row r="22" spans="1:13" ht="12.75">
      <c r="A22" s="10">
        <v>1914</v>
      </c>
      <c r="B22" s="11">
        <v>4377</v>
      </c>
      <c r="C22" s="11">
        <v>2344</v>
      </c>
      <c r="D22" s="11">
        <v>2033</v>
      </c>
      <c r="E22" s="34">
        <v>115.29758976881456</v>
      </c>
      <c r="F22" s="34">
        <v>43.57500186664676</v>
      </c>
      <c r="H22" s="10">
        <v>1973</v>
      </c>
      <c r="I22" s="11">
        <v>2748</v>
      </c>
      <c r="J22" s="11">
        <v>1262</v>
      </c>
      <c r="K22" s="11">
        <v>1486</v>
      </c>
      <c r="L22" s="34">
        <v>84.92597577388963</v>
      </c>
      <c r="M22" s="34">
        <v>17.72491550349596</v>
      </c>
    </row>
    <row r="23" spans="1:13" ht="12.75">
      <c r="A23" s="10">
        <v>1915</v>
      </c>
      <c r="B23" s="11">
        <v>3695</v>
      </c>
      <c r="C23" s="11">
        <v>1911</v>
      </c>
      <c r="D23" s="11">
        <v>1784</v>
      </c>
      <c r="E23" s="34">
        <v>107.11883408071749</v>
      </c>
      <c r="F23" s="34">
        <v>36.012065747603664</v>
      </c>
      <c r="H23" s="10">
        <v>1974</v>
      </c>
      <c r="I23" s="11">
        <v>2581</v>
      </c>
      <c r="J23" s="11">
        <v>1232</v>
      </c>
      <c r="K23" s="11">
        <v>1349</v>
      </c>
      <c r="L23" s="34">
        <v>91.32690882134915</v>
      </c>
      <c r="M23" s="34">
        <v>16.60501174124232</v>
      </c>
    </row>
    <row r="24" spans="1:13" ht="12.75">
      <c r="A24" s="10">
        <v>1916</v>
      </c>
      <c r="B24" s="11">
        <v>3415</v>
      </c>
      <c r="C24" s="11">
        <v>1645</v>
      </c>
      <c r="D24" s="11">
        <v>1770</v>
      </c>
      <c r="E24" s="34">
        <v>92.93785310734464</v>
      </c>
      <c r="F24" s="34">
        <v>32.81445181128087</v>
      </c>
      <c r="H24" s="10">
        <v>1975</v>
      </c>
      <c r="I24" s="11">
        <v>2276</v>
      </c>
      <c r="J24" s="11">
        <v>1048</v>
      </c>
      <c r="K24" s="11">
        <v>1228</v>
      </c>
      <c r="L24" s="34">
        <v>85.34201954397395</v>
      </c>
      <c r="M24" s="34">
        <v>14.643436189103637</v>
      </c>
    </row>
    <row r="25" spans="1:13" ht="12.75">
      <c r="A25" s="10">
        <v>1917</v>
      </c>
      <c r="B25" s="11">
        <v>3471</v>
      </c>
      <c r="C25" s="11">
        <v>1612</v>
      </c>
      <c r="D25" s="11">
        <v>1859</v>
      </c>
      <c r="E25" s="34">
        <v>86.7132867132867</v>
      </c>
      <c r="F25" s="34">
        <v>33.04534094966083</v>
      </c>
      <c r="H25" s="10">
        <v>1976</v>
      </c>
      <c r="I25" s="11">
        <v>2126</v>
      </c>
      <c r="J25" s="11">
        <v>996</v>
      </c>
      <c r="K25" s="11">
        <v>1130</v>
      </c>
      <c r="L25" s="34">
        <v>88.14159292035399</v>
      </c>
      <c r="M25" s="34">
        <v>13.691837063274836</v>
      </c>
    </row>
    <row r="26" spans="1:13" ht="12.75">
      <c r="A26" s="10">
        <v>1918</v>
      </c>
      <c r="B26" s="11">
        <v>2012</v>
      </c>
      <c r="C26" s="11">
        <v>915</v>
      </c>
      <c r="D26" s="11">
        <v>1097</v>
      </c>
      <c r="E26" s="34">
        <v>83.40929808568825</v>
      </c>
      <c r="F26" s="34">
        <v>19.220206053600684</v>
      </c>
      <c r="H26" s="10">
        <v>1977</v>
      </c>
      <c r="I26" s="11">
        <v>1925</v>
      </c>
      <c r="J26" s="11">
        <v>914</v>
      </c>
      <c r="K26" s="11">
        <v>1011</v>
      </c>
      <c r="L26" s="34">
        <v>90.4055390702275</v>
      </c>
      <c r="M26" s="34">
        <v>12.433593308466147</v>
      </c>
    </row>
    <row r="27" spans="1:13" ht="12.75">
      <c r="A27" s="10">
        <v>1919</v>
      </c>
      <c r="B27" s="11">
        <v>3290</v>
      </c>
      <c r="C27" s="11">
        <v>1555</v>
      </c>
      <c r="D27" s="11">
        <v>1735</v>
      </c>
      <c r="E27" s="34">
        <v>89.62536023054754</v>
      </c>
      <c r="F27" s="34">
        <v>31.52458246696626</v>
      </c>
      <c r="H27" s="10">
        <v>1978</v>
      </c>
      <c r="I27" s="11">
        <v>1812</v>
      </c>
      <c r="J27" s="11">
        <v>865</v>
      </c>
      <c r="K27" s="11">
        <v>947</v>
      </c>
      <c r="L27" s="34">
        <v>91.34107708553326</v>
      </c>
      <c r="M27" s="34">
        <v>11.757072411108227</v>
      </c>
    </row>
    <row r="28" spans="1:13" ht="12.75">
      <c r="A28" s="10">
        <v>1920</v>
      </c>
      <c r="B28" s="11">
        <v>3356</v>
      </c>
      <c r="C28" s="11">
        <v>1558</v>
      </c>
      <c r="D28" s="11">
        <v>1798</v>
      </c>
      <c r="E28" s="34">
        <v>86.65183537263627</v>
      </c>
      <c r="F28" s="34">
        <v>31.698654979598004</v>
      </c>
      <c r="H28" s="10">
        <v>1979</v>
      </c>
      <c r="I28" s="11">
        <v>1918</v>
      </c>
      <c r="J28" s="11">
        <v>940</v>
      </c>
      <c r="K28" s="11">
        <v>978</v>
      </c>
      <c r="L28" s="34">
        <v>96.11451942740287</v>
      </c>
      <c r="M28" s="34">
        <v>12.514721762761852</v>
      </c>
    </row>
    <row r="29" spans="1:13" ht="12.75">
      <c r="A29" s="10">
        <v>1921</v>
      </c>
      <c r="B29" s="11">
        <v>2894</v>
      </c>
      <c r="C29" s="11">
        <v>1370</v>
      </c>
      <c r="D29" s="11">
        <v>1524</v>
      </c>
      <c r="E29" s="34">
        <v>89.89501312335958</v>
      </c>
      <c r="F29" s="34">
        <v>27.286827552718545</v>
      </c>
      <c r="H29" s="10">
        <v>1980</v>
      </c>
      <c r="I29" s="11">
        <v>2015</v>
      </c>
      <c r="J29" s="11">
        <v>1008</v>
      </c>
      <c r="K29" s="11">
        <v>1007</v>
      </c>
      <c r="L29" s="34">
        <v>100.09930486593844</v>
      </c>
      <c r="M29" s="34">
        <v>13.239376468076019</v>
      </c>
    </row>
    <row r="30" spans="1:13" ht="12.75">
      <c r="A30" s="10">
        <v>1922</v>
      </c>
      <c r="B30" s="11">
        <v>1713</v>
      </c>
      <c r="C30" s="11">
        <v>797</v>
      </c>
      <c r="D30" s="11">
        <v>916</v>
      </c>
      <c r="E30" s="34">
        <v>87.00873362445415</v>
      </c>
      <c r="F30" s="34">
        <v>16.219747755936826</v>
      </c>
      <c r="H30" s="10">
        <v>1981</v>
      </c>
      <c r="I30" s="11">
        <v>1615</v>
      </c>
      <c r="J30" s="11">
        <v>838</v>
      </c>
      <c r="K30" s="11">
        <v>777</v>
      </c>
      <c r="L30" s="34">
        <v>107.85070785070785</v>
      </c>
      <c r="M30" s="34">
        <v>10.739924255271042</v>
      </c>
    </row>
    <row r="31" spans="1:13" ht="12.75">
      <c r="A31" s="10">
        <v>1923</v>
      </c>
      <c r="B31" s="11">
        <v>3781</v>
      </c>
      <c r="C31" s="11">
        <v>1862</v>
      </c>
      <c r="D31" s="11">
        <v>1919</v>
      </c>
      <c r="E31" s="34">
        <v>97.02970297029702</v>
      </c>
      <c r="F31" s="34">
        <v>35.15034885396476</v>
      </c>
      <c r="H31" s="10">
        <v>1982</v>
      </c>
      <c r="I31" s="11">
        <v>1725</v>
      </c>
      <c r="J31" s="11">
        <v>848</v>
      </c>
      <c r="K31" s="11">
        <v>877</v>
      </c>
      <c r="L31" s="34">
        <v>96.69327251995439</v>
      </c>
      <c r="M31" s="34">
        <v>11.62340178225494</v>
      </c>
    </row>
    <row r="32" spans="1:13" ht="12.75">
      <c r="A32" s="10">
        <v>1924</v>
      </c>
      <c r="B32" s="11">
        <v>3132</v>
      </c>
      <c r="C32" s="11">
        <v>1578</v>
      </c>
      <c r="D32" s="11">
        <v>1554</v>
      </c>
      <c r="E32" s="34">
        <v>101.54440154440154</v>
      </c>
      <c r="F32" s="34">
        <v>28.565174564955676</v>
      </c>
      <c r="H32" s="10">
        <v>1983</v>
      </c>
      <c r="I32" s="11">
        <v>2754</v>
      </c>
      <c r="J32" s="11">
        <v>1384</v>
      </c>
      <c r="K32" s="11">
        <v>1370</v>
      </c>
      <c r="L32" s="34">
        <v>101.02189781021897</v>
      </c>
      <c r="M32" s="34">
        <v>18.66871837282529</v>
      </c>
    </row>
    <row r="33" spans="1:13" ht="12.75">
      <c r="A33" s="10">
        <v>1925</v>
      </c>
      <c r="B33" s="11">
        <v>4119</v>
      </c>
      <c r="C33" s="11">
        <v>2033</v>
      </c>
      <c r="D33" s="11">
        <v>2086</v>
      </c>
      <c r="E33" s="34">
        <v>97.45925215723872</v>
      </c>
      <c r="F33" s="34">
        <v>37.0959099035002</v>
      </c>
      <c r="H33" s="10">
        <v>1984</v>
      </c>
      <c r="I33" s="11">
        <v>1679</v>
      </c>
      <c r="J33" s="11">
        <v>858</v>
      </c>
      <c r="K33" s="11">
        <v>821</v>
      </c>
      <c r="L33" s="34">
        <v>104.50669914738124</v>
      </c>
      <c r="M33" s="34">
        <v>11.442396156336253</v>
      </c>
    </row>
    <row r="34" spans="1:13" ht="12.75">
      <c r="A34" s="10">
        <v>1926</v>
      </c>
      <c r="B34" s="11">
        <v>3869</v>
      </c>
      <c r="C34" s="11">
        <v>1932</v>
      </c>
      <c r="D34" s="11">
        <v>1937</v>
      </c>
      <c r="E34" s="34">
        <v>99.74186886938566</v>
      </c>
      <c r="F34" s="34">
        <v>34.43549463753282</v>
      </c>
      <c r="H34" s="10">
        <v>1985</v>
      </c>
      <c r="I34" s="11">
        <v>1751</v>
      </c>
      <c r="J34" s="11">
        <v>880</v>
      </c>
      <c r="K34" s="11">
        <v>871</v>
      </c>
      <c r="L34" s="34">
        <v>101.0332950631458</v>
      </c>
      <c r="M34" s="34">
        <v>12.025933709701789</v>
      </c>
    </row>
    <row r="35" spans="1:13" ht="12.75">
      <c r="A35" s="10">
        <v>1927</v>
      </c>
      <c r="B35" s="11">
        <v>5441</v>
      </c>
      <c r="C35" s="11">
        <v>2762</v>
      </c>
      <c r="D35" s="11">
        <v>2679</v>
      </c>
      <c r="E35" s="34">
        <v>103.09817095931318</v>
      </c>
      <c r="F35" s="34">
        <v>47.989063326865406</v>
      </c>
      <c r="H35" s="10">
        <v>1986</v>
      </c>
      <c r="I35" s="11">
        <v>1660</v>
      </c>
      <c r="J35" s="11">
        <v>837</v>
      </c>
      <c r="K35" s="11">
        <v>823</v>
      </c>
      <c r="L35" s="34">
        <v>101.70109356014581</v>
      </c>
      <c r="M35" s="34">
        <v>11.48741228737907</v>
      </c>
    </row>
    <row r="36" spans="1:13" ht="12.75">
      <c r="A36" s="10">
        <v>1928</v>
      </c>
      <c r="B36" s="11">
        <v>3721</v>
      </c>
      <c r="C36" s="11">
        <v>1803</v>
      </c>
      <c r="D36" s="11">
        <v>1918</v>
      </c>
      <c r="E36" s="34">
        <v>94.00417101147028</v>
      </c>
      <c r="F36" s="34">
        <v>32.53390223217018</v>
      </c>
      <c r="H36" s="10">
        <v>1987</v>
      </c>
      <c r="I36" s="11">
        <v>1753</v>
      </c>
      <c r="J36" s="11">
        <v>912</v>
      </c>
      <c r="K36" s="11">
        <v>841</v>
      </c>
      <c r="L36" s="34">
        <v>108.4423305588585</v>
      </c>
      <c r="M36" s="34">
        <v>12.216198135165646</v>
      </c>
    </row>
    <row r="37" spans="1:13" ht="12.75">
      <c r="A37" s="10">
        <v>1929</v>
      </c>
      <c r="B37" s="11">
        <v>4244</v>
      </c>
      <c r="C37" s="11">
        <v>2027</v>
      </c>
      <c r="D37" s="11">
        <v>2217</v>
      </c>
      <c r="E37" s="34">
        <v>91.4298601714028</v>
      </c>
      <c r="F37" s="34">
        <v>36.90418737309838</v>
      </c>
      <c r="H37" s="10">
        <v>1988</v>
      </c>
      <c r="I37" s="11">
        <v>1780</v>
      </c>
      <c r="J37" s="11">
        <v>891</v>
      </c>
      <c r="K37" s="11">
        <v>889</v>
      </c>
      <c r="L37" s="34">
        <v>100.22497187851518</v>
      </c>
      <c r="M37" s="34">
        <v>12.486145989702436</v>
      </c>
    </row>
    <row r="38" spans="1:13" ht="12.75">
      <c r="A38" s="10">
        <v>1930</v>
      </c>
      <c r="B38" s="11">
        <v>4131</v>
      </c>
      <c r="C38" s="11">
        <v>1978</v>
      </c>
      <c r="D38" s="11">
        <v>2153</v>
      </c>
      <c r="E38" s="34">
        <v>91.87180678123549</v>
      </c>
      <c r="F38" s="34">
        <v>35.689447379447685</v>
      </c>
      <c r="H38" s="10">
        <v>1989</v>
      </c>
      <c r="I38" s="11">
        <v>1879</v>
      </c>
      <c r="J38" s="11">
        <v>963</v>
      </c>
      <c r="K38" s="11">
        <v>916</v>
      </c>
      <c r="L38" s="34">
        <v>105.13100436681222</v>
      </c>
      <c r="M38" s="34">
        <v>13.256947727128415</v>
      </c>
    </row>
    <row r="39" spans="1:13" ht="12.75">
      <c r="A39" s="10">
        <v>1931</v>
      </c>
      <c r="B39" s="11">
        <v>3672</v>
      </c>
      <c r="C39" s="11">
        <v>1777</v>
      </c>
      <c r="D39" s="11">
        <v>1895</v>
      </c>
      <c r="E39" s="34">
        <v>93.7730870712401</v>
      </c>
      <c r="F39" s="34">
        <v>31.97575694244886</v>
      </c>
      <c r="H39" s="10">
        <v>1990</v>
      </c>
      <c r="I39" s="11">
        <v>1913</v>
      </c>
      <c r="J39" s="11">
        <v>989</v>
      </c>
      <c r="K39" s="11">
        <v>924</v>
      </c>
      <c r="L39" s="34">
        <v>107.03463203463204</v>
      </c>
      <c r="M39" s="34">
        <v>13.567183444206465</v>
      </c>
    </row>
    <row r="40" spans="1:13" ht="12.75">
      <c r="A40" s="10">
        <v>1932</v>
      </c>
      <c r="B40" s="11">
        <v>6792</v>
      </c>
      <c r="C40" s="11">
        <v>3271</v>
      </c>
      <c r="D40" s="11">
        <v>3521</v>
      </c>
      <c r="E40" s="34">
        <v>92.89974439079806</v>
      </c>
      <c r="F40" s="34">
        <v>59.31800020087073</v>
      </c>
      <c r="H40" s="10">
        <v>1991</v>
      </c>
      <c r="I40" s="11">
        <v>1526</v>
      </c>
      <c r="J40" s="11">
        <v>784</v>
      </c>
      <c r="K40" s="11">
        <v>742</v>
      </c>
      <c r="L40" s="34">
        <v>105.66037735849056</v>
      </c>
      <c r="M40" s="34">
        <v>10.965164405610485</v>
      </c>
    </row>
    <row r="41" spans="1:13" ht="12.75">
      <c r="A41" s="10">
        <v>1933</v>
      </c>
      <c r="B41" s="11">
        <v>4673</v>
      </c>
      <c r="C41" s="11">
        <v>2257</v>
      </c>
      <c r="D41" s="11">
        <v>2416</v>
      </c>
      <c r="E41" s="34">
        <v>93.41887417218543</v>
      </c>
      <c r="F41" s="34">
        <v>40.10556354195722</v>
      </c>
      <c r="H41" s="10">
        <v>1992</v>
      </c>
      <c r="I41" s="15">
        <v>1772</v>
      </c>
      <c r="J41" s="11">
        <v>922</v>
      </c>
      <c r="K41" s="11">
        <v>850</v>
      </c>
      <c r="L41" s="34">
        <v>108.47058823529412</v>
      </c>
      <c r="M41" s="34">
        <v>12.895009733112595</v>
      </c>
    </row>
    <row r="42" spans="1:13" ht="12.75">
      <c r="A42" s="10">
        <v>1934</v>
      </c>
      <c r="B42" s="11">
        <v>4895</v>
      </c>
      <c r="C42" s="11">
        <v>2374</v>
      </c>
      <c r="D42" s="11">
        <v>2521</v>
      </c>
      <c r="E42" s="34">
        <v>94.16898056326855</v>
      </c>
      <c r="F42" s="34">
        <v>41.439504249771424</v>
      </c>
      <c r="H42" s="10">
        <v>1993</v>
      </c>
      <c r="I42" s="15">
        <v>3311</v>
      </c>
      <c r="J42" s="11">
        <v>1673</v>
      </c>
      <c r="K42" s="11">
        <v>1638</v>
      </c>
      <c r="L42" s="34">
        <v>102.13675213675214</v>
      </c>
      <c r="M42" s="34">
        <v>24.069496946786856</v>
      </c>
    </row>
    <row r="43" spans="1:13" ht="12.75">
      <c r="A43" s="10">
        <v>1935</v>
      </c>
      <c r="B43" s="11">
        <v>5001</v>
      </c>
      <c r="C43" s="11">
        <v>2424</v>
      </c>
      <c r="D43" s="11">
        <v>2577</v>
      </c>
      <c r="E43" s="34">
        <v>94.0628637951106</v>
      </c>
      <c r="F43" s="34">
        <v>41.98375553550066</v>
      </c>
      <c r="H43" s="10">
        <v>1994</v>
      </c>
      <c r="I43" s="15">
        <v>1647</v>
      </c>
      <c r="J43" s="11">
        <v>862</v>
      </c>
      <c r="K43" s="11">
        <v>785</v>
      </c>
      <c r="L43" s="34">
        <v>109.80891719745223</v>
      </c>
      <c r="M43" s="34">
        <v>12.05207197582268</v>
      </c>
    </row>
    <row r="44" spans="1:13" ht="12.75">
      <c r="A44" s="10">
        <v>1936</v>
      </c>
      <c r="B44" s="11">
        <v>5019</v>
      </c>
      <c r="C44" s="11">
        <v>2448</v>
      </c>
      <c r="D44" s="11">
        <v>2571</v>
      </c>
      <c r="E44" s="34">
        <v>95.21586931155193</v>
      </c>
      <c r="F44" s="34">
        <v>41.819249853145195</v>
      </c>
      <c r="H44" s="10">
        <v>1995</v>
      </c>
      <c r="I44" s="15">
        <v>1677</v>
      </c>
      <c r="J44" s="11">
        <v>843</v>
      </c>
      <c r="K44" s="11">
        <v>834</v>
      </c>
      <c r="L44" s="34">
        <v>101.07913669064747</v>
      </c>
      <c r="M44" s="34">
        <v>16.862151658815428</v>
      </c>
    </row>
    <row r="45" spans="1:13" ht="12.75">
      <c r="A45" s="10">
        <v>1937</v>
      </c>
      <c r="B45" s="11">
        <v>4845</v>
      </c>
      <c r="C45" s="11">
        <v>2295</v>
      </c>
      <c r="D45" s="11">
        <v>2550</v>
      </c>
      <c r="E45" s="34">
        <v>90</v>
      </c>
      <c r="F45" s="34">
        <v>39.870964556399514</v>
      </c>
      <c r="H45" s="10">
        <v>1996</v>
      </c>
      <c r="I45" s="15">
        <v>1828</v>
      </c>
      <c r="J45" s="11">
        <v>932</v>
      </c>
      <c r="K45" s="11">
        <v>896</v>
      </c>
      <c r="L45" s="34">
        <v>104.01785714285714</v>
      </c>
      <c r="M45" s="34">
        <v>13.569286499005315</v>
      </c>
    </row>
    <row r="46" spans="1:13" ht="12.75">
      <c r="A46" s="10">
        <v>1938</v>
      </c>
      <c r="B46" s="11">
        <v>3877</v>
      </c>
      <c r="C46" s="11">
        <v>1872</v>
      </c>
      <c r="D46" s="11">
        <v>2005</v>
      </c>
      <c r="E46" s="34">
        <v>93.36658354114714</v>
      </c>
      <c r="F46" s="34">
        <v>31.638648604537295</v>
      </c>
      <c r="H46" s="10">
        <v>1997</v>
      </c>
      <c r="I46" s="15">
        <v>1932</v>
      </c>
      <c r="J46" s="11">
        <v>985</v>
      </c>
      <c r="K46" s="11">
        <v>947</v>
      </c>
      <c r="L46" s="34">
        <v>104.01267159450897</v>
      </c>
      <c r="M46" s="34">
        <v>14.441242754151297</v>
      </c>
    </row>
    <row r="47" spans="1:13" ht="12.75">
      <c r="A47" s="10">
        <v>1939</v>
      </c>
      <c r="B47" s="11">
        <v>3876</v>
      </c>
      <c r="C47" s="11">
        <v>1841</v>
      </c>
      <c r="D47" s="11">
        <v>2035</v>
      </c>
      <c r="E47" s="34">
        <v>90.46683046683047</v>
      </c>
      <c r="F47" s="34">
        <v>31.462698924862107</v>
      </c>
      <c r="H47" s="10">
        <v>1998</v>
      </c>
      <c r="I47" s="15">
        <v>2287</v>
      </c>
      <c r="J47" s="11">
        <v>1161</v>
      </c>
      <c r="K47" s="11">
        <v>1126</v>
      </c>
      <c r="L47" s="34">
        <v>103.10834813499112</v>
      </c>
      <c r="M47" s="34">
        <v>17.198656895443147</v>
      </c>
    </row>
    <row r="48" spans="1:13" ht="12.75">
      <c r="A48" s="10">
        <v>1940</v>
      </c>
      <c r="B48" s="11">
        <v>4616</v>
      </c>
      <c r="C48" s="11">
        <v>2109</v>
      </c>
      <c r="D48" s="11">
        <v>2507</v>
      </c>
      <c r="E48" s="34">
        <v>84.12445153570005</v>
      </c>
      <c r="F48" s="34">
        <v>37.02233290424</v>
      </c>
      <c r="H48" s="10">
        <v>1999</v>
      </c>
      <c r="I48" s="15">
        <v>2378</v>
      </c>
      <c r="J48" s="11">
        <v>1172</v>
      </c>
      <c r="K48" s="11">
        <v>1206</v>
      </c>
      <c r="L48" s="34">
        <v>97.18076285240464</v>
      </c>
      <c r="M48" s="34">
        <v>17.960182471828645</v>
      </c>
    </row>
    <row r="49" spans="1:13" ht="12.75">
      <c r="A49" s="10">
        <v>1941</v>
      </c>
      <c r="B49" s="11">
        <v>4149</v>
      </c>
      <c r="C49" s="11">
        <v>1878</v>
      </c>
      <c r="D49" s="11">
        <v>2271</v>
      </c>
      <c r="E49" s="34">
        <v>82.69484808454426</v>
      </c>
      <c r="F49" s="34">
        <v>32.74380282690532</v>
      </c>
      <c r="H49" s="10">
        <v>2000</v>
      </c>
      <c r="I49" s="15">
        <v>2500</v>
      </c>
      <c r="J49" s="11">
        <v>1302</v>
      </c>
      <c r="K49" s="11">
        <v>1198</v>
      </c>
      <c r="L49" s="34">
        <v>108.68113522537564</v>
      </c>
      <c r="M49" s="34">
        <v>18.950879320800485</v>
      </c>
    </row>
    <row r="50" spans="1:13" ht="12.75">
      <c r="A50" s="10">
        <v>1942</v>
      </c>
      <c r="B50" s="11">
        <v>3861</v>
      </c>
      <c r="C50" s="11">
        <v>1635</v>
      </c>
      <c r="D50" s="11">
        <v>2226</v>
      </c>
      <c r="E50" s="34">
        <v>73.45013477088949</v>
      </c>
      <c r="F50" s="34">
        <v>30.067868810329454</v>
      </c>
      <c r="H50" s="10">
        <v>2001</v>
      </c>
      <c r="I50" s="15">
        <v>2955</v>
      </c>
      <c r="J50" s="11">
        <v>1533</v>
      </c>
      <c r="K50" s="11">
        <v>1422</v>
      </c>
      <c r="L50" s="34">
        <v>107.80590717299579</v>
      </c>
      <c r="M50" s="34">
        <v>22.493291975108946</v>
      </c>
    </row>
    <row r="51" spans="1:13" ht="12.75">
      <c r="A51" s="10">
        <v>1943</v>
      </c>
      <c r="B51" s="11">
        <v>3136</v>
      </c>
      <c r="C51" s="11">
        <v>1412</v>
      </c>
      <c r="D51" s="11">
        <v>1724</v>
      </c>
      <c r="E51" s="34">
        <v>81.90255220417633</v>
      </c>
      <c r="F51" s="34">
        <v>24.159036720040984</v>
      </c>
      <c r="H51" s="10">
        <v>2002</v>
      </c>
      <c r="I51" s="15">
        <v>3381</v>
      </c>
      <c r="J51" s="11">
        <v>1765</v>
      </c>
      <c r="K51" s="11">
        <v>1616</v>
      </c>
      <c r="L51" s="34">
        <v>109.22029702970298</v>
      </c>
      <c r="M51" s="34">
        <v>25.88810915731563</v>
      </c>
    </row>
    <row r="52" spans="1:13" ht="12.75">
      <c r="A52" s="10">
        <v>1944</v>
      </c>
      <c r="B52" s="11">
        <v>965</v>
      </c>
      <c r="C52" s="11">
        <v>452</v>
      </c>
      <c r="D52" s="11">
        <v>513</v>
      </c>
      <c r="E52" s="34">
        <v>88.10916179337231</v>
      </c>
      <c r="F52" s="34">
        <v>7.417713345734622</v>
      </c>
      <c r="H52" s="10">
        <v>2003</v>
      </c>
      <c r="I52" s="15">
        <v>4366</v>
      </c>
      <c r="J52" s="11">
        <v>2147</v>
      </c>
      <c r="K52" s="11">
        <v>2219</v>
      </c>
      <c r="L52" s="34">
        <v>96.75529517800811</v>
      </c>
      <c r="M52" s="34">
        <v>33.41701619569543</v>
      </c>
    </row>
    <row r="53" spans="1:13" ht="12.75">
      <c r="A53" s="10">
        <v>1945</v>
      </c>
      <c r="B53" s="11">
        <v>3181</v>
      </c>
      <c r="C53" s="11">
        <v>1491</v>
      </c>
      <c r="D53" s="11">
        <v>1690</v>
      </c>
      <c r="E53" s="34">
        <v>88.22485207100593</v>
      </c>
      <c r="F53" s="34">
        <v>24.41167554956967</v>
      </c>
      <c r="H53" s="10">
        <v>2004</v>
      </c>
      <c r="I53" s="15">
        <v>4056</v>
      </c>
      <c r="J53" s="11">
        <v>1921</v>
      </c>
      <c r="K53" s="11">
        <v>2135</v>
      </c>
      <c r="L53" s="34">
        <v>89.97658079625293</v>
      </c>
      <c r="M53" s="34">
        <v>30.839181575565878</v>
      </c>
    </row>
    <row r="54" spans="1:13" ht="12.75">
      <c r="A54" s="10">
        <v>1946</v>
      </c>
      <c r="B54" s="11">
        <v>4936</v>
      </c>
      <c r="C54" s="11">
        <v>2320</v>
      </c>
      <c r="D54" s="11">
        <v>2616</v>
      </c>
      <c r="E54" s="34">
        <v>88.68501529051987</v>
      </c>
      <c r="F54" s="34">
        <v>37.357713732138535</v>
      </c>
      <c r="H54" s="10">
        <v>2005</v>
      </c>
      <c r="I54" s="15">
        <v>3797</v>
      </c>
      <c r="J54" s="11">
        <v>1870</v>
      </c>
      <c r="K54" s="11">
        <v>1927</v>
      </c>
      <c r="L54" s="34">
        <v>97.04203425012975</v>
      </c>
      <c r="M54" s="34">
        <v>28.72402393542579</v>
      </c>
    </row>
    <row r="55" spans="1:13" ht="12.75">
      <c r="A55" s="10">
        <v>1947</v>
      </c>
      <c r="B55" s="11">
        <v>3389</v>
      </c>
      <c r="C55" s="11">
        <v>1605</v>
      </c>
      <c r="D55" s="11">
        <v>1784</v>
      </c>
      <c r="E55" s="34">
        <v>89.96636771300447</v>
      </c>
      <c r="F55" s="34">
        <v>25.217274837787965</v>
      </c>
      <c r="H55" s="10">
        <v>2006</v>
      </c>
      <c r="I55" s="15">
        <v>3962</v>
      </c>
      <c r="J55" s="11">
        <v>1935</v>
      </c>
      <c r="K55" s="11">
        <v>2027</v>
      </c>
      <c r="L55" s="34">
        <v>95.46127281697089</v>
      </c>
      <c r="M55" s="34">
        <v>29.82479251745488</v>
      </c>
    </row>
    <row r="56" spans="1:13" ht="12.75">
      <c r="A56" s="10">
        <v>1948</v>
      </c>
      <c r="B56" s="11">
        <v>2792</v>
      </c>
      <c r="C56" s="11">
        <v>1457</v>
      </c>
      <c r="D56" s="11">
        <v>1335</v>
      </c>
      <c r="E56" s="34">
        <v>109.13857677902621</v>
      </c>
      <c r="F56" s="34">
        <v>20.490615195493827</v>
      </c>
      <c r="H56" s="20">
        <v>2007</v>
      </c>
      <c r="I56" s="11">
        <v>4008</v>
      </c>
      <c r="J56" s="11">
        <v>1909</v>
      </c>
      <c r="K56" s="11">
        <v>2099</v>
      </c>
      <c r="L56" s="34">
        <v>90.94807050976655</v>
      </c>
      <c r="M56" s="34">
        <v>30.044414459998873</v>
      </c>
    </row>
    <row r="57" spans="1:13" ht="12.75">
      <c r="A57" s="10">
        <v>1949</v>
      </c>
      <c r="B57" s="11">
        <v>2865</v>
      </c>
      <c r="C57" s="11">
        <v>1392</v>
      </c>
      <c r="D57" s="11">
        <v>1473</v>
      </c>
      <c r="E57" s="34">
        <v>94.5010183299389</v>
      </c>
      <c r="F57" s="34">
        <v>20.816228666090254</v>
      </c>
      <c r="H57" s="10">
        <v>2008</v>
      </c>
      <c r="I57" s="11">
        <v>4409</v>
      </c>
      <c r="J57" s="11">
        <v>2093</v>
      </c>
      <c r="K57" s="11">
        <v>2316</v>
      </c>
      <c r="L57" s="34">
        <v>90.3713298791019</v>
      </c>
      <c r="M57" s="34">
        <v>32.89623398183208</v>
      </c>
    </row>
    <row r="58" spans="1:13" ht="12.75">
      <c r="A58" s="10">
        <v>1950</v>
      </c>
      <c r="B58" s="11">
        <v>2593</v>
      </c>
      <c r="C58" s="11">
        <v>1193</v>
      </c>
      <c r="D58" s="11">
        <v>1400</v>
      </c>
      <c r="E58" s="34">
        <v>85.21428571428571</v>
      </c>
      <c r="F58" s="34">
        <v>18.698800046152073</v>
      </c>
      <c r="H58" s="10">
        <v>2009</v>
      </c>
      <c r="I58" s="11">
        <v>4104</v>
      </c>
      <c r="J58" s="11">
        <v>1949</v>
      </c>
      <c r="K58" s="11">
        <v>2155</v>
      </c>
      <c r="L58" s="34">
        <v>90.44083526682135</v>
      </c>
      <c r="M58" s="34">
        <v>30.464200481755995</v>
      </c>
    </row>
    <row r="59" spans="1:13" ht="12.75">
      <c r="A59" s="10">
        <v>1951</v>
      </c>
      <c r="B59" s="11">
        <v>2959</v>
      </c>
      <c r="C59" s="11">
        <v>1410</v>
      </c>
      <c r="D59" s="11">
        <v>1549</v>
      </c>
      <c r="E59" s="34">
        <v>91.02646868947708</v>
      </c>
      <c r="F59" s="34">
        <v>21.64815708997264</v>
      </c>
      <c r="H59" s="10">
        <v>2010</v>
      </c>
      <c r="I59" s="11">
        <v>4013</v>
      </c>
      <c r="J59" s="11">
        <v>1836</v>
      </c>
      <c r="K59" s="11">
        <v>2177</v>
      </c>
      <c r="L59" s="34">
        <v>84.3</v>
      </c>
      <c r="M59" s="34">
        <v>29.7</v>
      </c>
    </row>
    <row r="60" spans="1:13" ht="12.75">
      <c r="A60" s="10">
        <v>1952</v>
      </c>
      <c r="B60" s="11">
        <v>2921</v>
      </c>
      <c r="C60" s="11">
        <v>1446</v>
      </c>
      <c r="D60" s="11">
        <v>1475</v>
      </c>
      <c r="E60" s="34">
        <v>98.03389830508475</v>
      </c>
      <c r="F60" s="34">
        <v>21.72579091622443</v>
      </c>
      <c r="H60" s="10">
        <v>2011</v>
      </c>
      <c r="I60" s="11">
        <f>J60+K60</f>
        <v>3839</v>
      </c>
      <c r="J60" s="11">
        <v>1889</v>
      </c>
      <c r="K60" s="11">
        <v>1950</v>
      </c>
      <c r="L60" s="34">
        <f aca="true" t="shared" si="0" ref="L60:L66">J60/K60*100</f>
        <v>96.87179487179488</v>
      </c>
      <c r="M60" s="34">
        <f>I60/(('TAV.3.1ok'!I123+'TAV.3.1ok'!I124)/2)*1000</f>
        <v>28.685217287345328</v>
      </c>
    </row>
    <row r="61" spans="1:13" ht="12.75">
      <c r="A61" s="10">
        <v>1953</v>
      </c>
      <c r="B61" s="11">
        <v>3279</v>
      </c>
      <c r="C61" s="11">
        <v>1624</v>
      </c>
      <c r="D61" s="11">
        <v>1655</v>
      </c>
      <c r="E61" s="34">
        <v>98.12688821752266</v>
      </c>
      <c r="F61" s="34">
        <v>24.1283904104549</v>
      </c>
      <c r="H61" s="10">
        <v>2012</v>
      </c>
      <c r="I61" s="11">
        <v>3765</v>
      </c>
      <c r="J61" s="11">
        <v>1910</v>
      </c>
      <c r="K61" s="11">
        <v>1855</v>
      </c>
      <c r="L61" s="34">
        <f t="shared" si="0"/>
        <v>102.96495956873315</v>
      </c>
      <c r="M61" s="34">
        <f>I61/(('TAV.3.1ok'!I124+'TAV.3.1ok'!I125)/2)*1000</f>
        <v>28.507933383055008</v>
      </c>
    </row>
    <row r="62" spans="1:13" ht="12.75">
      <c r="A62" s="10">
        <v>1954</v>
      </c>
      <c r="B62" s="11">
        <v>3485</v>
      </c>
      <c r="C62" s="11">
        <v>1749</v>
      </c>
      <c r="D62" s="11">
        <v>1736</v>
      </c>
      <c r="E62" s="34">
        <v>100.74884792626729</v>
      </c>
      <c r="F62" s="34">
        <v>25.195472767561824</v>
      </c>
      <c r="H62" s="20">
        <v>2013</v>
      </c>
      <c r="I62" s="15">
        <f>SUM(J62:K62)</f>
        <v>5943</v>
      </c>
      <c r="J62" s="15">
        <v>3006</v>
      </c>
      <c r="K62" s="15">
        <v>2937</v>
      </c>
      <c r="L62" s="34">
        <f t="shared" si="0"/>
        <v>102.34933605720123</v>
      </c>
      <c r="M62" s="34">
        <f>I62/(('TAV.3.1ok'!I125+'TAV.3.1ok'!I126)/2)*1000</f>
        <v>44.80802216651273</v>
      </c>
    </row>
    <row r="63" spans="1:13" ht="12.75">
      <c r="A63" s="10">
        <v>1955</v>
      </c>
      <c r="B63" s="11">
        <v>3699</v>
      </c>
      <c r="C63" s="11">
        <v>1793</v>
      </c>
      <c r="D63" s="11">
        <v>1906</v>
      </c>
      <c r="E63" s="34">
        <v>94.07135362014691</v>
      </c>
      <c r="F63" s="34">
        <v>26.353286502044714</v>
      </c>
      <c r="H63" s="20">
        <v>2014</v>
      </c>
      <c r="I63" s="11">
        <f>SUM(J63:K63)</f>
        <v>4362</v>
      </c>
      <c r="J63" s="11">
        <v>2192</v>
      </c>
      <c r="K63" s="11">
        <v>2170</v>
      </c>
      <c r="L63" s="34">
        <f t="shared" si="0"/>
        <v>101.01382488479263</v>
      </c>
      <c r="M63" s="34">
        <f>I63/(('TAV.3.1ok'!I126+'TAV.3.1ok'!I127)/2)*1000</f>
        <v>32.661312966810804</v>
      </c>
    </row>
    <row r="64" spans="1:13" ht="12.75">
      <c r="A64" s="10">
        <v>1956</v>
      </c>
      <c r="B64" s="11">
        <v>4107</v>
      </c>
      <c r="C64" s="11">
        <v>1994</v>
      </c>
      <c r="D64" s="11">
        <v>2113</v>
      </c>
      <c r="E64" s="34">
        <v>94.36819687647893</v>
      </c>
      <c r="F64" s="34">
        <v>28.894454684883705</v>
      </c>
      <c r="H64" s="20">
        <v>2015</v>
      </c>
      <c r="I64" s="11">
        <v>3726</v>
      </c>
      <c r="J64" s="11">
        <v>1866</v>
      </c>
      <c r="K64" s="11">
        <v>1860</v>
      </c>
      <c r="L64" s="34">
        <f t="shared" si="0"/>
        <v>100.32258064516128</v>
      </c>
      <c r="M64" s="34">
        <f>I64/(('TAV.3.1ok'!I127+'TAV.3.1ok'!I128)/2)*1000</f>
        <v>27.92716152557554</v>
      </c>
    </row>
    <row r="65" spans="1:13" ht="12.75">
      <c r="A65" s="10">
        <v>1957</v>
      </c>
      <c r="B65" s="11">
        <v>4125</v>
      </c>
      <c r="C65" s="11">
        <v>1990</v>
      </c>
      <c r="D65" s="11">
        <v>2135</v>
      </c>
      <c r="E65" s="34">
        <v>93.20843091334895</v>
      </c>
      <c r="F65" s="34">
        <v>28.656778630727015</v>
      </c>
      <c r="H65" s="20">
        <v>2016</v>
      </c>
      <c r="I65" s="11">
        <v>3125</v>
      </c>
      <c r="J65" s="11">
        <v>1622</v>
      </c>
      <c r="K65" s="11">
        <v>1503</v>
      </c>
      <c r="L65" s="34">
        <f t="shared" si="0"/>
        <v>107.91749833666002</v>
      </c>
      <c r="M65" s="34">
        <f>I65/(('TAV.3.1ok'!I128+'TAV.3.1ok'!I129)/2)*1000</f>
        <v>23.57031874613447</v>
      </c>
    </row>
    <row r="66" spans="1:13" ht="12.75">
      <c r="A66" s="17">
        <v>1958</v>
      </c>
      <c r="B66" s="43">
        <v>4475</v>
      </c>
      <c r="C66" s="43">
        <v>2177</v>
      </c>
      <c r="D66" s="43">
        <v>2298</v>
      </c>
      <c r="E66" s="36">
        <v>94.73455178416013</v>
      </c>
      <c r="F66" s="36">
        <v>30.702311077874096</v>
      </c>
      <c r="G66" s="18"/>
      <c r="H66" s="18">
        <v>2017</v>
      </c>
      <c r="I66" s="43">
        <v>4526</v>
      </c>
      <c r="J66" s="43">
        <v>2386</v>
      </c>
      <c r="K66" s="43">
        <v>2140</v>
      </c>
      <c r="L66" s="328">
        <f t="shared" si="0"/>
        <v>111.49532710280374</v>
      </c>
      <c r="M66" s="36">
        <f>I66/(('TAV.3.1ok'!I129+'TAV.3.1ok'!I130)/2)*1000</f>
        <v>34.25064418605531</v>
      </c>
    </row>
  </sheetData>
  <mergeCells count="3">
    <mergeCell ref="A3:M3"/>
    <mergeCell ref="B4:D5"/>
    <mergeCell ref="I4:K5"/>
  </mergeCells>
  <printOptions/>
  <pageMargins left="0.46" right="0.38" top="0.67" bottom="0.59" header="0.5" footer="0.5"/>
  <pageSetup fitToHeight="1" fitToWidth="1" horizontalDpi="300" verticalDpi="3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6"/>
  <sheetViews>
    <sheetView zoomScale="70" zoomScaleNormal="70" workbookViewId="0" topLeftCell="A1">
      <selection activeCell="I66" sqref="I66:K66"/>
    </sheetView>
  </sheetViews>
  <sheetFormatPr defaultColWidth="9.00390625" defaultRowHeight="15.75"/>
  <cols>
    <col min="1" max="1" width="6.125" style="22" customWidth="1"/>
    <col min="2" max="2" width="6.75390625" style="20" bestFit="1" customWidth="1"/>
    <col min="3" max="3" width="7.125" style="20" bestFit="1" customWidth="1"/>
    <col min="4" max="4" width="8.00390625" style="20" bestFit="1" customWidth="1"/>
    <col min="5" max="5" width="8.875" style="20" bestFit="1" customWidth="1"/>
    <col min="6" max="6" width="10.50390625" style="31" customWidth="1"/>
    <col min="7" max="7" width="1.625" style="20" customWidth="1"/>
    <col min="8" max="8" width="6.25390625" style="20" bestFit="1" customWidth="1"/>
    <col min="9" max="9" width="6.75390625" style="20" bestFit="1" customWidth="1"/>
    <col min="10" max="10" width="7.125" style="20" bestFit="1" customWidth="1"/>
    <col min="11" max="11" width="8.00390625" style="20" bestFit="1" customWidth="1"/>
    <col min="12" max="12" width="8.875" style="20" bestFit="1" customWidth="1"/>
    <col min="13" max="13" width="10.50390625" style="20" customWidth="1"/>
    <col min="14" max="16384" width="9.00390625" style="20" customWidth="1"/>
  </cols>
  <sheetData>
    <row r="1" s="54" customFormat="1" ht="81.75" customHeight="1"/>
    <row r="2" s="54" customFormat="1" ht="12.75"/>
    <row r="3" spans="1:14" ht="36" customHeight="1">
      <c r="A3" s="356" t="s">
        <v>369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89"/>
    </row>
    <row r="4" spans="1:13" ht="12.75" customHeight="1">
      <c r="A4" s="2"/>
      <c r="B4" s="357" t="s">
        <v>66</v>
      </c>
      <c r="C4" s="357"/>
      <c r="D4" s="357"/>
      <c r="E4" s="38" t="s">
        <v>23</v>
      </c>
      <c r="F4" s="39" t="s">
        <v>19</v>
      </c>
      <c r="G4" s="32"/>
      <c r="H4" s="33"/>
      <c r="I4" s="357" t="s">
        <v>66</v>
      </c>
      <c r="J4" s="357"/>
      <c r="K4" s="357"/>
      <c r="L4" s="38" t="s">
        <v>23</v>
      </c>
      <c r="M4" s="39" t="s">
        <v>19</v>
      </c>
    </row>
    <row r="5" spans="1:13" ht="12.75">
      <c r="A5" s="4" t="s">
        <v>0</v>
      </c>
      <c r="B5" s="358"/>
      <c r="C5" s="358"/>
      <c r="D5" s="358"/>
      <c r="E5" s="40" t="s">
        <v>24</v>
      </c>
      <c r="F5" s="41" t="s">
        <v>26</v>
      </c>
      <c r="G5" s="32"/>
      <c r="H5" s="35" t="s">
        <v>0</v>
      </c>
      <c r="I5" s="359"/>
      <c r="J5" s="359"/>
      <c r="K5" s="359"/>
      <c r="L5" s="40" t="s">
        <v>24</v>
      </c>
      <c r="M5" s="41" t="s">
        <v>26</v>
      </c>
    </row>
    <row r="6" spans="1:13" ht="12.75">
      <c r="A6" s="6"/>
      <c r="B6" s="23" t="s">
        <v>1</v>
      </c>
      <c r="C6" s="23" t="s">
        <v>20</v>
      </c>
      <c r="D6" s="23" t="s">
        <v>21</v>
      </c>
      <c r="E6" s="26" t="s">
        <v>25</v>
      </c>
      <c r="F6" s="42" t="s">
        <v>31</v>
      </c>
      <c r="G6" s="32"/>
      <c r="H6" s="37"/>
      <c r="I6" s="23" t="s">
        <v>1</v>
      </c>
      <c r="J6" s="23" t="s">
        <v>20</v>
      </c>
      <c r="K6" s="23" t="s">
        <v>21</v>
      </c>
      <c r="L6" s="26" t="s">
        <v>25</v>
      </c>
      <c r="M6" s="42" t="s">
        <v>31</v>
      </c>
    </row>
    <row r="7" spans="1:6" ht="12.75">
      <c r="A7" s="7"/>
      <c r="B7" s="5"/>
      <c r="C7" s="5"/>
      <c r="D7" s="5"/>
      <c r="E7" s="5"/>
      <c r="F7" s="30"/>
    </row>
    <row r="8" spans="1:13" ht="12.75">
      <c r="A8" s="10">
        <v>1900</v>
      </c>
      <c r="B8" s="11">
        <v>2032</v>
      </c>
      <c r="C8" s="11">
        <v>1051</v>
      </c>
      <c r="D8" s="11">
        <v>981</v>
      </c>
      <c r="E8" s="34">
        <v>107.13557594291538</v>
      </c>
      <c r="F8" s="34">
        <v>25.09850421808031</v>
      </c>
      <c r="H8" s="10">
        <v>1959</v>
      </c>
      <c r="I8" s="11">
        <v>3338</v>
      </c>
      <c r="J8" s="11">
        <v>1673</v>
      </c>
      <c r="K8" s="11">
        <v>1665</v>
      </c>
      <c r="L8" s="34">
        <v>100.48048048048048</v>
      </c>
      <c r="M8" s="34">
        <v>22.58694247366943</v>
      </c>
    </row>
    <row r="9" spans="1:13" ht="12.75">
      <c r="A9" s="10">
        <v>1901</v>
      </c>
      <c r="B9" s="11">
        <v>2314</v>
      </c>
      <c r="C9" s="11">
        <v>1193</v>
      </c>
      <c r="D9" s="11">
        <v>1121</v>
      </c>
      <c r="E9" s="34">
        <v>106.4228367528992</v>
      </c>
      <c r="F9" s="34">
        <v>28.078775891567872</v>
      </c>
      <c r="H9" s="10">
        <v>1960</v>
      </c>
      <c r="I9" s="11">
        <v>3489</v>
      </c>
      <c r="J9" s="11">
        <v>1763</v>
      </c>
      <c r="K9" s="11">
        <v>1726</v>
      </c>
      <c r="L9" s="34">
        <v>102.14368482039397</v>
      </c>
      <c r="M9" s="34">
        <v>23.27466303771376</v>
      </c>
    </row>
    <row r="10" spans="1:13" ht="12.75">
      <c r="A10" s="10">
        <v>1902</v>
      </c>
      <c r="B10" s="11">
        <v>2864</v>
      </c>
      <c r="C10" s="11">
        <v>1529</v>
      </c>
      <c r="D10" s="11">
        <v>1335</v>
      </c>
      <c r="E10" s="34">
        <v>114.53183520599251</v>
      </c>
      <c r="F10" s="34">
        <v>34.488364391727124</v>
      </c>
      <c r="H10" s="10">
        <v>1961</v>
      </c>
      <c r="I10" s="11">
        <v>3606</v>
      </c>
      <c r="J10" s="11">
        <v>1794</v>
      </c>
      <c r="K10" s="11">
        <v>1812</v>
      </c>
      <c r="L10" s="34">
        <v>99.00662251655629</v>
      </c>
      <c r="M10" s="34">
        <v>23.756975235033302</v>
      </c>
    </row>
    <row r="11" spans="1:13" ht="12.75">
      <c r="A11" s="10">
        <v>1903</v>
      </c>
      <c r="B11" s="11">
        <v>2686</v>
      </c>
      <c r="C11" s="11">
        <v>1410</v>
      </c>
      <c r="D11" s="11">
        <v>1276</v>
      </c>
      <c r="E11" s="34">
        <v>110.50156739811912</v>
      </c>
      <c r="F11" s="34">
        <v>31.83030159388517</v>
      </c>
      <c r="H11" s="10">
        <v>1962</v>
      </c>
      <c r="I11" s="11">
        <v>3832</v>
      </c>
      <c r="J11" s="11">
        <v>1862</v>
      </c>
      <c r="K11" s="11">
        <v>1970</v>
      </c>
      <c r="L11" s="34">
        <v>94.51776649746193</v>
      </c>
      <c r="M11" s="34">
        <v>24.898395443957494</v>
      </c>
    </row>
    <row r="12" spans="1:13" ht="12.75">
      <c r="A12" s="10">
        <v>1904</v>
      </c>
      <c r="B12" s="11">
        <v>3084</v>
      </c>
      <c r="C12" s="11">
        <v>1594</v>
      </c>
      <c r="D12" s="11">
        <v>1490</v>
      </c>
      <c r="E12" s="34">
        <v>106.97986577181209</v>
      </c>
      <c r="F12" s="34">
        <v>35.96753125583131</v>
      </c>
      <c r="H12" s="10">
        <v>1963</v>
      </c>
      <c r="I12" s="11">
        <v>4177</v>
      </c>
      <c r="J12" s="11">
        <v>2043</v>
      </c>
      <c r="K12" s="11">
        <v>2134</v>
      </c>
      <c r="L12" s="34">
        <v>95.73570759137769</v>
      </c>
      <c r="M12" s="34">
        <v>26.76912034248068</v>
      </c>
    </row>
    <row r="13" spans="1:13" ht="12.75">
      <c r="A13" s="10">
        <v>1905</v>
      </c>
      <c r="B13" s="11">
        <v>2939</v>
      </c>
      <c r="C13" s="11">
        <v>1565</v>
      </c>
      <c r="D13" s="11">
        <v>1374</v>
      </c>
      <c r="E13" s="34">
        <v>113.90101892285298</v>
      </c>
      <c r="F13" s="34">
        <v>33.695820411251816</v>
      </c>
      <c r="H13" s="10">
        <v>1964</v>
      </c>
      <c r="I13" s="11">
        <v>4091</v>
      </c>
      <c r="J13" s="11">
        <v>2044</v>
      </c>
      <c r="K13" s="11">
        <v>2047</v>
      </c>
      <c r="L13" s="34">
        <v>99.8534440644846</v>
      </c>
      <c r="M13" s="34">
        <v>26.003909167474454</v>
      </c>
    </row>
    <row r="14" spans="1:13" ht="12.75">
      <c r="A14" s="10">
        <v>1906</v>
      </c>
      <c r="B14" s="11">
        <v>3501</v>
      </c>
      <c r="C14" s="11">
        <v>1903</v>
      </c>
      <c r="D14" s="11">
        <v>1598</v>
      </c>
      <c r="E14" s="34">
        <v>119.0863579474343</v>
      </c>
      <c r="F14" s="34">
        <v>39.444331778543905</v>
      </c>
      <c r="H14" s="10">
        <v>1965</v>
      </c>
      <c r="I14" s="11">
        <v>3594</v>
      </c>
      <c r="J14" s="11">
        <v>1780</v>
      </c>
      <c r="K14" s="11">
        <v>1814</v>
      </c>
      <c r="L14" s="34">
        <v>98.12568908489526</v>
      </c>
      <c r="M14" s="34">
        <v>22.760232288625584</v>
      </c>
    </row>
    <row r="15" spans="1:13" ht="12.75">
      <c r="A15" s="10">
        <v>1907</v>
      </c>
      <c r="B15" s="11">
        <v>3407</v>
      </c>
      <c r="C15" s="11">
        <v>1838</v>
      </c>
      <c r="D15" s="11">
        <v>1569</v>
      </c>
      <c r="E15" s="34">
        <v>117.144678138942</v>
      </c>
      <c r="F15" s="34">
        <v>37.79235833411906</v>
      </c>
      <c r="H15" s="10">
        <v>1966</v>
      </c>
      <c r="I15" s="11">
        <v>4087</v>
      </c>
      <c r="J15" s="11">
        <v>2078</v>
      </c>
      <c r="K15" s="11">
        <v>2009</v>
      </c>
      <c r="L15" s="34">
        <v>103.43454454952712</v>
      </c>
      <c r="M15" s="34">
        <v>25.893063611280937</v>
      </c>
    </row>
    <row r="16" spans="1:13" ht="12.75">
      <c r="A16" s="10">
        <v>1908</v>
      </c>
      <c r="B16" s="11">
        <v>2941</v>
      </c>
      <c r="C16" s="11">
        <v>1569</v>
      </c>
      <c r="D16" s="11">
        <v>1372</v>
      </c>
      <c r="E16" s="34">
        <v>114.35860058309038</v>
      </c>
      <c r="F16" s="34">
        <v>32.12732953179961</v>
      </c>
      <c r="H16" s="10">
        <v>1967</v>
      </c>
      <c r="I16" s="11">
        <v>3929</v>
      </c>
      <c r="J16" s="11">
        <v>1902</v>
      </c>
      <c r="K16" s="11">
        <v>2027</v>
      </c>
      <c r="L16" s="34">
        <v>93.8332511100148</v>
      </c>
      <c r="M16" s="34">
        <v>24.95855063809784</v>
      </c>
    </row>
    <row r="17" spans="1:13" ht="12.75">
      <c r="A17" s="10">
        <v>1909</v>
      </c>
      <c r="B17" s="11">
        <v>2615</v>
      </c>
      <c r="C17" s="11">
        <v>1336</v>
      </c>
      <c r="D17" s="11">
        <v>1279</v>
      </c>
      <c r="E17" s="34">
        <v>104.45660672400312</v>
      </c>
      <c r="F17" s="34">
        <v>27.951173628628844</v>
      </c>
      <c r="H17" s="10">
        <v>1968</v>
      </c>
      <c r="I17" s="11">
        <v>4178</v>
      </c>
      <c r="J17" s="11">
        <v>2060</v>
      </c>
      <c r="K17" s="11">
        <v>2118</v>
      </c>
      <c r="L17" s="34">
        <v>97.26156751652503</v>
      </c>
      <c r="M17" s="34">
        <v>26.62325041977181</v>
      </c>
    </row>
    <row r="18" spans="1:13" ht="12.75">
      <c r="A18" s="10">
        <v>1910</v>
      </c>
      <c r="B18" s="11">
        <v>2838</v>
      </c>
      <c r="C18" s="11">
        <v>1454</v>
      </c>
      <c r="D18" s="11">
        <v>1384</v>
      </c>
      <c r="E18" s="34">
        <v>105.0578034682081</v>
      </c>
      <c r="F18" s="34">
        <v>29.523442945270318</v>
      </c>
      <c r="H18" s="10">
        <v>1969</v>
      </c>
      <c r="I18" s="11">
        <v>3967</v>
      </c>
      <c r="J18" s="11">
        <v>1991</v>
      </c>
      <c r="K18" s="11">
        <v>1976</v>
      </c>
      <c r="L18" s="34">
        <v>100.75910931174089</v>
      </c>
      <c r="M18" s="34">
        <v>25.360315293861934</v>
      </c>
    </row>
    <row r="19" spans="1:13" ht="12.75">
      <c r="A19" s="10">
        <v>1911</v>
      </c>
      <c r="B19" s="11">
        <v>2609</v>
      </c>
      <c r="C19" s="11">
        <v>1319</v>
      </c>
      <c r="D19" s="11">
        <v>1290</v>
      </c>
      <c r="E19" s="34">
        <v>102.24806201550388</v>
      </c>
      <c r="F19" s="34">
        <v>27.07836014530358</v>
      </c>
      <c r="H19" s="10">
        <v>1970</v>
      </c>
      <c r="I19" s="11">
        <v>3978</v>
      </c>
      <c r="J19" s="11">
        <v>1988</v>
      </c>
      <c r="K19" s="11">
        <v>1990</v>
      </c>
      <c r="L19" s="34">
        <v>99.89949748743719</v>
      </c>
      <c r="M19" s="34">
        <v>25.5</v>
      </c>
    </row>
    <row r="20" spans="1:13" ht="12.75">
      <c r="A20" s="10">
        <v>1912</v>
      </c>
      <c r="B20" s="11">
        <v>3720</v>
      </c>
      <c r="C20" s="11">
        <v>1937</v>
      </c>
      <c r="D20" s="11">
        <v>1783</v>
      </c>
      <c r="E20" s="34">
        <v>108.63712843522153</v>
      </c>
      <c r="F20" s="34">
        <v>38.81610868510432</v>
      </c>
      <c r="H20" s="10">
        <v>1971</v>
      </c>
      <c r="I20" s="11">
        <v>2727</v>
      </c>
      <c r="J20" s="11">
        <v>1294</v>
      </c>
      <c r="K20" s="11">
        <v>1433</v>
      </c>
      <c r="L20" s="34">
        <v>90.30006978367062</v>
      </c>
      <c r="M20" s="34">
        <v>17.652999132562567</v>
      </c>
    </row>
    <row r="21" spans="1:13" ht="12.75">
      <c r="A21" s="10">
        <v>1913</v>
      </c>
      <c r="B21" s="11">
        <v>3289</v>
      </c>
      <c r="C21" s="11">
        <v>1654</v>
      </c>
      <c r="D21" s="11">
        <v>1635</v>
      </c>
      <c r="E21" s="34">
        <v>101.16207951070338</v>
      </c>
      <c r="F21" s="34">
        <v>33.64860786430066</v>
      </c>
      <c r="H21" s="10">
        <v>1972</v>
      </c>
      <c r="I21" s="11">
        <v>2517</v>
      </c>
      <c r="J21" s="11">
        <v>1168</v>
      </c>
      <c r="K21" s="11">
        <v>1349</v>
      </c>
      <c r="L21" s="34">
        <v>86.5826538176427</v>
      </c>
      <c r="M21" s="34">
        <v>16.35249136735284</v>
      </c>
    </row>
    <row r="22" spans="1:13" ht="12.75">
      <c r="A22" s="10">
        <v>1914</v>
      </c>
      <c r="B22" s="11">
        <v>3396</v>
      </c>
      <c r="C22" s="11">
        <v>1743</v>
      </c>
      <c r="D22" s="11">
        <v>1653</v>
      </c>
      <c r="E22" s="34">
        <v>105.44464609800363</v>
      </c>
      <c r="F22" s="34">
        <v>33.8087060404689</v>
      </c>
      <c r="H22" s="10">
        <v>1973</v>
      </c>
      <c r="I22" s="11">
        <v>2102</v>
      </c>
      <c r="J22" s="11">
        <v>1017</v>
      </c>
      <c r="K22" s="11">
        <v>1085</v>
      </c>
      <c r="L22" s="34">
        <v>93.73271889400921</v>
      </c>
      <c r="M22" s="34">
        <v>13.558141334915762</v>
      </c>
    </row>
    <row r="23" spans="1:13" ht="12.75">
      <c r="A23" s="10">
        <v>1915</v>
      </c>
      <c r="B23" s="11">
        <v>3163</v>
      </c>
      <c r="C23" s="11">
        <v>1626</v>
      </c>
      <c r="D23" s="11">
        <v>1537</v>
      </c>
      <c r="E23" s="34">
        <v>105.79050097592713</v>
      </c>
      <c r="F23" s="34">
        <v>30.827107972847195</v>
      </c>
      <c r="H23" s="10">
        <v>1974</v>
      </c>
      <c r="I23" s="11">
        <v>2521</v>
      </c>
      <c r="J23" s="11">
        <v>1180</v>
      </c>
      <c r="K23" s="11">
        <v>1341</v>
      </c>
      <c r="L23" s="34">
        <v>87.99403430275913</v>
      </c>
      <c r="M23" s="34">
        <v>16.21899829510728</v>
      </c>
    </row>
    <row r="24" spans="1:13" ht="12.75">
      <c r="A24" s="10">
        <v>1916</v>
      </c>
      <c r="B24" s="11">
        <v>2524</v>
      </c>
      <c r="C24" s="11">
        <v>1280</v>
      </c>
      <c r="D24" s="11">
        <v>1244</v>
      </c>
      <c r="E24" s="34">
        <v>102.89389067524115</v>
      </c>
      <c r="F24" s="34">
        <v>24.252906697415202</v>
      </c>
      <c r="H24" s="10">
        <v>1975</v>
      </c>
      <c r="I24" s="11">
        <v>2067</v>
      </c>
      <c r="J24" s="11">
        <v>999</v>
      </c>
      <c r="K24" s="11">
        <v>1068</v>
      </c>
      <c r="L24" s="34">
        <v>93.53932584269663</v>
      </c>
      <c r="M24" s="34">
        <v>13.29876212780194</v>
      </c>
    </row>
    <row r="25" spans="1:13" ht="12.75">
      <c r="A25" s="10">
        <v>1917</v>
      </c>
      <c r="B25" s="11">
        <v>2507</v>
      </c>
      <c r="C25" s="11">
        <v>1215</v>
      </c>
      <c r="D25" s="11">
        <v>1292</v>
      </c>
      <c r="E25" s="34">
        <v>94.04024767801857</v>
      </c>
      <c r="F25" s="34">
        <v>23.867666309651316</v>
      </c>
      <c r="H25" s="10">
        <v>1976</v>
      </c>
      <c r="I25" s="11">
        <v>1949</v>
      </c>
      <c r="J25" s="11">
        <v>941</v>
      </c>
      <c r="K25" s="11">
        <v>1008</v>
      </c>
      <c r="L25" s="34">
        <v>93.35317460317461</v>
      </c>
      <c r="M25" s="34">
        <v>12.551924005796169</v>
      </c>
    </row>
    <row r="26" spans="1:13" ht="12.75">
      <c r="A26" s="10">
        <v>1918</v>
      </c>
      <c r="B26" s="11">
        <v>1829</v>
      </c>
      <c r="C26" s="11">
        <v>886</v>
      </c>
      <c r="D26" s="11">
        <v>943</v>
      </c>
      <c r="E26" s="34">
        <v>93.95546129374337</v>
      </c>
      <c r="F26" s="34">
        <v>17.472046159063446</v>
      </c>
      <c r="H26" s="10">
        <v>1977</v>
      </c>
      <c r="I26" s="11">
        <v>2208</v>
      </c>
      <c r="J26" s="11">
        <v>1087</v>
      </c>
      <c r="K26" s="11">
        <v>1121</v>
      </c>
      <c r="L26" s="34">
        <v>96.96699375557539</v>
      </c>
      <c r="M26" s="34">
        <v>14.261493000048443</v>
      </c>
    </row>
    <row r="27" spans="1:13" ht="12.75">
      <c r="A27" s="10">
        <v>1919</v>
      </c>
      <c r="B27" s="11">
        <v>2997</v>
      </c>
      <c r="C27" s="11">
        <v>1478</v>
      </c>
      <c r="D27" s="11">
        <v>1519</v>
      </c>
      <c r="E27" s="34">
        <v>97.30085582620146</v>
      </c>
      <c r="F27" s="34">
        <v>28.717074058813946</v>
      </c>
      <c r="H27" s="10">
        <v>1978</v>
      </c>
      <c r="I27" s="11">
        <v>1914</v>
      </c>
      <c r="J27" s="11">
        <v>933</v>
      </c>
      <c r="K27" s="11">
        <v>981</v>
      </c>
      <c r="L27" s="34">
        <v>95.10703363914374</v>
      </c>
      <c r="M27" s="34">
        <v>12.418894368024915</v>
      </c>
    </row>
    <row r="28" spans="1:13" ht="12.75">
      <c r="A28" s="10">
        <v>1920</v>
      </c>
      <c r="B28" s="11">
        <v>2610</v>
      </c>
      <c r="C28" s="11">
        <v>1251</v>
      </c>
      <c r="D28" s="11">
        <v>1359</v>
      </c>
      <c r="E28" s="34">
        <v>92.05298013245033</v>
      </c>
      <c r="F28" s="34">
        <v>24.65241045791144</v>
      </c>
      <c r="H28" s="10">
        <v>1979</v>
      </c>
      <c r="I28" s="11">
        <v>2101</v>
      </c>
      <c r="J28" s="11">
        <v>1008</v>
      </c>
      <c r="K28" s="11">
        <v>1093</v>
      </c>
      <c r="L28" s="34">
        <v>92.22323879231473</v>
      </c>
      <c r="M28" s="34">
        <v>13.70877498621619</v>
      </c>
    </row>
    <row r="29" spans="1:13" ht="12.75">
      <c r="A29" s="10">
        <v>1921</v>
      </c>
      <c r="B29" s="11">
        <v>2305</v>
      </c>
      <c r="C29" s="11">
        <v>1114</v>
      </c>
      <c r="D29" s="11">
        <v>1191</v>
      </c>
      <c r="E29" s="34">
        <v>93.53484466834593</v>
      </c>
      <c r="F29" s="34">
        <v>21.73328870387569</v>
      </c>
      <c r="H29" s="10">
        <v>1980</v>
      </c>
      <c r="I29" s="11">
        <v>2238</v>
      </c>
      <c r="J29" s="11">
        <v>1080</v>
      </c>
      <c r="K29" s="11">
        <v>1158</v>
      </c>
      <c r="L29" s="34">
        <v>93.26424870466322</v>
      </c>
      <c r="M29" s="34">
        <v>14.704577933277484</v>
      </c>
    </row>
    <row r="30" spans="1:13" ht="12.75">
      <c r="A30" s="10">
        <v>1922</v>
      </c>
      <c r="B30" s="11">
        <v>1975</v>
      </c>
      <c r="C30" s="11">
        <v>900</v>
      </c>
      <c r="D30" s="11">
        <v>1075</v>
      </c>
      <c r="E30" s="34">
        <v>83.72093023255815</v>
      </c>
      <c r="F30" s="34">
        <v>18.700526455327047</v>
      </c>
      <c r="H30" s="10">
        <v>1981</v>
      </c>
      <c r="I30" s="11">
        <v>1885</v>
      </c>
      <c r="J30" s="11">
        <v>904</v>
      </c>
      <c r="K30" s="11">
        <v>981</v>
      </c>
      <c r="L30" s="34">
        <v>92.15086646279306</v>
      </c>
      <c r="M30" s="34">
        <v>12.535453387731216</v>
      </c>
    </row>
    <row r="31" spans="1:13" ht="12.75">
      <c r="A31" s="10">
        <v>1923</v>
      </c>
      <c r="B31" s="11">
        <v>2142</v>
      </c>
      <c r="C31" s="11">
        <v>1049</v>
      </c>
      <c r="D31" s="11">
        <v>1093</v>
      </c>
      <c r="E31" s="34">
        <v>95.97438243366881</v>
      </c>
      <c r="F31" s="34">
        <v>19.91326295826303</v>
      </c>
      <c r="H31" s="10">
        <v>1982</v>
      </c>
      <c r="I31" s="11">
        <v>2073</v>
      </c>
      <c r="J31" s="11">
        <v>1022</v>
      </c>
      <c r="K31" s="11">
        <v>1051</v>
      </c>
      <c r="L31" s="34">
        <v>97.2407231208373</v>
      </c>
      <c r="M31" s="34">
        <v>13.968296750501153</v>
      </c>
    </row>
    <row r="32" spans="1:13" ht="12.75">
      <c r="A32" s="10">
        <v>1924</v>
      </c>
      <c r="B32" s="11">
        <v>2852</v>
      </c>
      <c r="C32" s="11">
        <v>1406</v>
      </c>
      <c r="D32" s="11">
        <v>1446</v>
      </c>
      <c r="E32" s="34">
        <v>97.23374827109267</v>
      </c>
      <c r="F32" s="34">
        <v>26.01145525518952</v>
      </c>
      <c r="H32" s="10">
        <v>1983</v>
      </c>
      <c r="I32" s="11">
        <v>2093</v>
      </c>
      <c r="J32" s="11">
        <v>1025</v>
      </c>
      <c r="K32" s="11">
        <v>1068</v>
      </c>
      <c r="L32" s="34">
        <v>95.97378277153558</v>
      </c>
      <c r="M32" s="34">
        <v>14.187954812753569</v>
      </c>
    </row>
    <row r="33" spans="1:13" ht="12.75">
      <c r="A33" s="10">
        <v>1925</v>
      </c>
      <c r="B33" s="11">
        <v>3580</v>
      </c>
      <c r="C33" s="11">
        <v>1941</v>
      </c>
      <c r="D33" s="11">
        <v>1639</v>
      </c>
      <c r="E33" s="34">
        <v>118.42586943258084</v>
      </c>
      <c r="F33" s="34">
        <v>32.24165026815507</v>
      </c>
      <c r="H33" s="10">
        <v>1984</v>
      </c>
      <c r="I33" s="11">
        <v>1831</v>
      </c>
      <c r="J33" s="11">
        <v>926</v>
      </c>
      <c r="K33" s="11">
        <v>905</v>
      </c>
      <c r="L33" s="34">
        <v>102.32044198895028</v>
      </c>
      <c r="M33" s="34">
        <v>12.478277166320238</v>
      </c>
    </row>
    <row r="34" spans="1:13" ht="12.75">
      <c r="A34" s="10">
        <v>1926</v>
      </c>
      <c r="B34" s="11">
        <v>3620</v>
      </c>
      <c r="C34" s="11">
        <v>1804</v>
      </c>
      <c r="D34" s="11">
        <v>1816</v>
      </c>
      <c r="E34" s="34">
        <v>99.33920704845815</v>
      </c>
      <c r="F34" s="34">
        <v>32.21930488184771</v>
      </c>
      <c r="H34" s="10">
        <v>1985</v>
      </c>
      <c r="I34" s="11">
        <v>1782</v>
      </c>
      <c r="J34" s="11">
        <v>893</v>
      </c>
      <c r="K34" s="11">
        <v>889</v>
      </c>
      <c r="L34" s="34">
        <v>100.44994375703038</v>
      </c>
      <c r="M34" s="34">
        <v>12.238842873037457</v>
      </c>
    </row>
    <row r="35" spans="1:13" ht="12.75">
      <c r="A35" s="10">
        <v>1927</v>
      </c>
      <c r="B35" s="11">
        <v>5175</v>
      </c>
      <c r="C35" s="11">
        <v>2633</v>
      </c>
      <c r="D35" s="11">
        <v>2542</v>
      </c>
      <c r="E35" s="34">
        <v>103.57985837922897</v>
      </c>
      <c r="F35" s="34">
        <v>45.642970541541715</v>
      </c>
      <c r="H35" s="10">
        <v>1986</v>
      </c>
      <c r="I35" s="11">
        <v>1646</v>
      </c>
      <c r="J35" s="11">
        <v>846</v>
      </c>
      <c r="K35" s="11">
        <v>800</v>
      </c>
      <c r="L35" s="34">
        <v>105.75</v>
      </c>
      <c r="M35" s="34">
        <v>11.390530497003585</v>
      </c>
    </row>
    <row r="36" spans="1:13" ht="12.75">
      <c r="A36" s="10">
        <v>1928</v>
      </c>
      <c r="B36" s="11">
        <v>3543</v>
      </c>
      <c r="C36" s="11">
        <v>1748</v>
      </c>
      <c r="D36" s="11">
        <v>1795</v>
      </c>
      <c r="E36" s="34">
        <v>97.3816155988858</v>
      </c>
      <c r="F36" s="34">
        <v>30.977590864976875</v>
      </c>
      <c r="H36" s="10">
        <v>1987</v>
      </c>
      <c r="I36" s="11">
        <v>1667</v>
      </c>
      <c r="J36" s="11">
        <v>828</v>
      </c>
      <c r="K36" s="11">
        <v>839</v>
      </c>
      <c r="L36" s="34">
        <v>98.68891537544697</v>
      </c>
      <c r="M36" s="34">
        <v>11.616886646503785</v>
      </c>
    </row>
    <row r="37" spans="1:13" ht="12.75">
      <c r="A37" s="10">
        <v>1929</v>
      </c>
      <c r="B37" s="11">
        <v>4581</v>
      </c>
      <c r="C37" s="11">
        <v>2249</v>
      </c>
      <c r="D37" s="11">
        <v>2332</v>
      </c>
      <c r="E37" s="34">
        <v>96.44082332761577</v>
      </c>
      <c r="F37" s="34">
        <v>39.83460941474168</v>
      </c>
      <c r="H37" s="10">
        <v>1988</v>
      </c>
      <c r="I37" s="11">
        <v>1631</v>
      </c>
      <c r="J37" s="11">
        <v>820</v>
      </c>
      <c r="K37" s="11">
        <v>811</v>
      </c>
      <c r="L37" s="34">
        <v>101.10974106041924</v>
      </c>
      <c r="M37" s="34">
        <v>11.440957364721728</v>
      </c>
    </row>
    <row r="38" spans="1:13" ht="12.75">
      <c r="A38" s="10">
        <v>1930</v>
      </c>
      <c r="B38" s="11">
        <v>3902</v>
      </c>
      <c r="C38" s="11">
        <v>1990</v>
      </c>
      <c r="D38" s="11">
        <v>1912</v>
      </c>
      <c r="E38" s="34">
        <v>104.07949790794979</v>
      </c>
      <c r="F38" s="34">
        <v>33.71102001321832</v>
      </c>
      <c r="H38" s="10">
        <v>1989</v>
      </c>
      <c r="I38" s="11">
        <v>1593</v>
      </c>
      <c r="J38" s="11">
        <v>803</v>
      </c>
      <c r="K38" s="11">
        <v>790</v>
      </c>
      <c r="L38" s="34">
        <v>101.64556962025317</v>
      </c>
      <c r="M38" s="34">
        <v>11.239125986862993</v>
      </c>
    </row>
    <row r="39" spans="1:13" ht="12.75">
      <c r="A39" s="10">
        <v>1931</v>
      </c>
      <c r="B39" s="11">
        <v>3762</v>
      </c>
      <c r="C39" s="11">
        <v>1832</v>
      </c>
      <c r="D39" s="11">
        <v>1930</v>
      </c>
      <c r="E39" s="34">
        <v>94.92227979274611</v>
      </c>
      <c r="F39" s="34">
        <v>32.759476475352024</v>
      </c>
      <c r="H39" s="10">
        <v>1990</v>
      </c>
      <c r="I39" s="11">
        <v>1740</v>
      </c>
      <c r="J39" s="11">
        <v>898</v>
      </c>
      <c r="K39" s="11">
        <v>842</v>
      </c>
      <c r="L39" s="34">
        <v>106.65083135391924</v>
      </c>
      <c r="M39" s="34">
        <v>12.34025049290081</v>
      </c>
    </row>
    <row r="40" spans="1:13" ht="12.75">
      <c r="A40" s="10">
        <v>1932</v>
      </c>
      <c r="B40" s="11">
        <v>4855</v>
      </c>
      <c r="C40" s="11">
        <v>2434</v>
      </c>
      <c r="D40" s="11">
        <v>2421</v>
      </c>
      <c r="E40" s="34">
        <v>100.53696819496076</v>
      </c>
      <c r="F40" s="34">
        <v>42.40119125076964</v>
      </c>
      <c r="H40" s="10">
        <v>1991</v>
      </c>
      <c r="I40" s="11">
        <v>1573</v>
      </c>
      <c r="J40" s="11">
        <v>825</v>
      </c>
      <c r="K40" s="11">
        <v>748</v>
      </c>
      <c r="L40" s="34">
        <v>110.29411764705883</v>
      </c>
      <c r="M40" s="34">
        <v>11.30288572085537</v>
      </c>
    </row>
    <row r="41" spans="1:13" ht="12.75">
      <c r="A41" s="10">
        <v>1933</v>
      </c>
      <c r="B41" s="11">
        <v>3856</v>
      </c>
      <c r="C41" s="11">
        <v>1887</v>
      </c>
      <c r="D41" s="11">
        <v>1969</v>
      </c>
      <c r="E41" s="34">
        <v>95.83544946673437</v>
      </c>
      <c r="F41" s="34">
        <v>33.09374128349819</v>
      </c>
      <c r="H41" s="10">
        <v>1992</v>
      </c>
      <c r="I41" s="15">
        <v>1476</v>
      </c>
      <c r="J41" s="11">
        <v>736</v>
      </c>
      <c r="K41" s="11">
        <v>740</v>
      </c>
      <c r="L41" s="34">
        <v>99.45945945945947</v>
      </c>
      <c r="M41" s="34">
        <v>10.740990048574599</v>
      </c>
    </row>
    <row r="42" spans="1:13" ht="12.75">
      <c r="A42" s="10">
        <v>1934</v>
      </c>
      <c r="B42" s="11">
        <v>4254</v>
      </c>
      <c r="C42" s="11">
        <v>2119</v>
      </c>
      <c r="D42" s="11">
        <v>2135</v>
      </c>
      <c r="E42" s="34">
        <v>99.25058548009368</v>
      </c>
      <c r="F42" s="34">
        <v>36.01300328468389</v>
      </c>
      <c r="H42" s="10">
        <v>1993</v>
      </c>
      <c r="I42" s="15">
        <v>1888</v>
      </c>
      <c r="J42" s="11">
        <v>978</v>
      </c>
      <c r="K42" s="11">
        <v>910</v>
      </c>
      <c r="L42" s="34">
        <v>107.47252747252747</v>
      </c>
      <c r="M42" s="34">
        <v>13.724920034893865</v>
      </c>
    </row>
    <row r="43" spans="1:13" ht="12.75">
      <c r="A43" s="10">
        <v>1935</v>
      </c>
      <c r="B43" s="11">
        <v>5374</v>
      </c>
      <c r="C43" s="11">
        <v>2709</v>
      </c>
      <c r="D43" s="11">
        <v>2665</v>
      </c>
      <c r="E43" s="34">
        <v>101.65103189493433</v>
      </c>
      <c r="F43" s="34">
        <v>45.115117426070896</v>
      </c>
      <c r="H43" s="10">
        <v>1994</v>
      </c>
      <c r="I43" s="15">
        <v>1724</v>
      </c>
      <c r="J43" s="11">
        <v>896</v>
      </c>
      <c r="K43" s="11">
        <v>828</v>
      </c>
      <c r="L43" s="34">
        <v>108.21256038647343</v>
      </c>
      <c r="M43" s="34">
        <v>12.61552646406697</v>
      </c>
    </row>
    <row r="44" spans="1:13" ht="12.75">
      <c r="A44" s="10">
        <v>1936</v>
      </c>
      <c r="B44" s="11">
        <v>4082</v>
      </c>
      <c r="C44" s="11">
        <v>1982</v>
      </c>
      <c r="D44" s="11">
        <v>2100</v>
      </c>
      <c r="E44" s="34">
        <v>94.38095238095238</v>
      </c>
      <c r="F44" s="34">
        <v>34.011990018039185</v>
      </c>
      <c r="H44" s="10">
        <v>1995</v>
      </c>
      <c r="I44" s="15">
        <v>1792</v>
      </c>
      <c r="J44" s="11">
        <v>940</v>
      </c>
      <c r="K44" s="11">
        <v>852</v>
      </c>
      <c r="L44" s="34">
        <v>110.32863849765258</v>
      </c>
      <c r="M44" s="34">
        <v>18.01847094370736</v>
      </c>
    </row>
    <row r="45" spans="1:13" ht="12.75">
      <c r="A45" s="10">
        <v>1937</v>
      </c>
      <c r="B45" s="11">
        <v>4146</v>
      </c>
      <c r="C45" s="11">
        <v>1986</v>
      </c>
      <c r="D45" s="11">
        <v>2160</v>
      </c>
      <c r="E45" s="34">
        <v>91.94444444444444</v>
      </c>
      <c r="F45" s="34">
        <v>34.118682982627945</v>
      </c>
      <c r="H45" s="10">
        <v>1996</v>
      </c>
      <c r="I45" s="15">
        <v>1602</v>
      </c>
      <c r="J45" s="11">
        <v>848</v>
      </c>
      <c r="K45" s="11">
        <v>754</v>
      </c>
      <c r="L45" s="34">
        <v>112.46684350132625</v>
      </c>
      <c r="M45" s="34">
        <v>11.891683244751922</v>
      </c>
    </row>
    <row r="46" spans="1:13" ht="12.75">
      <c r="A46" s="10">
        <v>1938</v>
      </c>
      <c r="B46" s="11">
        <v>4196</v>
      </c>
      <c r="C46" s="11">
        <v>2057</v>
      </c>
      <c r="D46" s="11">
        <v>2139</v>
      </c>
      <c r="E46" s="34">
        <v>96.16643291257597</v>
      </c>
      <c r="F46" s="34">
        <v>34.241880202382895</v>
      </c>
      <c r="H46" s="10">
        <v>1997</v>
      </c>
      <c r="I46" s="15">
        <v>1917</v>
      </c>
      <c r="J46" s="11">
        <v>1010</v>
      </c>
      <c r="K46" s="11">
        <v>907</v>
      </c>
      <c r="L46" s="34">
        <v>111.3561190738699</v>
      </c>
      <c r="M46" s="34">
        <v>14.329121304196706</v>
      </c>
    </row>
    <row r="47" spans="1:13" ht="12.75">
      <c r="A47" s="10">
        <v>1939</v>
      </c>
      <c r="B47" s="11">
        <v>3789</v>
      </c>
      <c r="C47" s="11">
        <v>1822</v>
      </c>
      <c r="D47" s="11">
        <v>1967</v>
      </c>
      <c r="E47" s="34">
        <v>92.62836807320794</v>
      </c>
      <c r="F47" s="34">
        <v>30.756492834443375</v>
      </c>
      <c r="H47" s="10">
        <v>1998</v>
      </c>
      <c r="I47" s="15">
        <v>1871</v>
      </c>
      <c r="J47" s="11">
        <v>987</v>
      </c>
      <c r="K47" s="11">
        <v>884</v>
      </c>
      <c r="L47" s="34">
        <v>111.65158371040724</v>
      </c>
      <c r="M47" s="34">
        <v>14.07026106312817</v>
      </c>
    </row>
    <row r="48" spans="1:13" ht="12.75">
      <c r="A48" s="10">
        <v>1940</v>
      </c>
      <c r="B48" s="11">
        <v>3382</v>
      </c>
      <c r="C48" s="11">
        <v>1549</v>
      </c>
      <c r="D48" s="11">
        <v>1833</v>
      </c>
      <c r="E48" s="34">
        <v>84.506273867976</v>
      </c>
      <c r="F48" s="34">
        <v>27.125114792491267</v>
      </c>
      <c r="H48" s="10">
        <v>1999</v>
      </c>
      <c r="I48" s="15">
        <v>1855</v>
      </c>
      <c r="J48" s="11">
        <v>924</v>
      </c>
      <c r="K48" s="11">
        <v>931</v>
      </c>
      <c r="L48" s="34">
        <v>99.24812030075188</v>
      </c>
      <c r="M48" s="34">
        <v>14.010150750732606</v>
      </c>
    </row>
    <row r="49" spans="1:13" ht="12.75">
      <c r="A49" s="10">
        <v>1941</v>
      </c>
      <c r="B49" s="11">
        <v>2836</v>
      </c>
      <c r="C49" s="11">
        <v>1269</v>
      </c>
      <c r="D49" s="11">
        <v>1567</v>
      </c>
      <c r="E49" s="34">
        <v>80.98276962348436</v>
      </c>
      <c r="F49" s="34">
        <v>22.381640110171965</v>
      </c>
      <c r="H49" s="10">
        <v>2000</v>
      </c>
      <c r="I49" s="15">
        <v>1917</v>
      </c>
      <c r="J49" s="11">
        <v>1001</v>
      </c>
      <c r="K49" s="11">
        <v>916</v>
      </c>
      <c r="L49" s="34">
        <v>109.27947598253276</v>
      </c>
      <c r="M49" s="34">
        <v>14.531534263189812</v>
      </c>
    </row>
    <row r="50" spans="1:13" ht="12.75">
      <c r="A50" s="10">
        <v>1942</v>
      </c>
      <c r="B50" s="11">
        <v>2900</v>
      </c>
      <c r="C50" s="11">
        <v>1251</v>
      </c>
      <c r="D50" s="11">
        <v>1649</v>
      </c>
      <c r="E50" s="34">
        <v>75.8641600970285</v>
      </c>
      <c r="F50" s="34">
        <v>22.5839988474373</v>
      </c>
      <c r="H50" s="10">
        <v>2001</v>
      </c>
      <c r="I50" s="15">
        <v>1983</v>
      </c>
      <c r="J50" s="11">
        <v>1031</v>
      </c>
      <c r="K50" s="11">
        <v>952</v>
      </c>
      <c r="L50" s="34">
        <v>108.29831932773108</v>
      </c>
      <c r="M50" s="34">
        <v>15.094483244210165</v>
      </c>
    </row>
    <row r="51" spans="1:13" ht="12.75">
      <c r="A51" s="10">
        <v>1943</v>
      </c>
      <c r="B51" s="11">
        <v>2358</v>
      </c>
      <c r="C51" s="11">
        <v>976</v>
      </c>
      <c r="D51" s="11">
        <v>1382</v>
      </c>
      <c r="E51" s="34">
        <v>70.62228654124458</v>
      </c>
      <c r="F51" s="34">
        <v>18.16550018681653</v>
      </c>
      <c r="H51" s="10">
        <v>2002</v>
      </c>
      <c r="I51" s="15">
        <v>3302</v>
      </c>
      <c r="J51" s="11">
        <v>1639</v>
      </c>
      <c r="K51" s="11">
        <v>1663</v>
      </c>
      <c r="L51" s="34">
        <v>98.55682501503308</v>
      </c>
      <c r="M51" s="34">
        <v>25.283211013740377</v>
      </c>
    </row>
    <row r="52" spans="1:13" ht="12.75">
      <c r="A52" s="10">
        <v>1944</v>
      </c>
      <c r="B52" s="11">
        <v>1938</v>
      </c>
      <c r="C52" s="11">
        <v>877</v>
      </c>
      <c r="D52" s="11">
        <v>1061</v>
      </c>
      <c r="E52" s="34">
        <v>82.6578699340245</v>
      </c>
      <c r="F52" s="34">
        <v>14.896920688117822</v>
      </c>
      <c r="H52" s="10">
        <v>2003</v>
      </c>
      <c r="I52" s="15">
        <v>2535</v>
      </c>
      <c r="J52" s="11">
        <v>1454</v>
      </c>
      <c r="K52" s="11">
        <v>1081</v>
      </c>
      <c r="L52" s="34">
        <v>134.50508788159112</v>
      </c>
      <c r="M52" s="34">
        <v>19.402688056822704</v>
      </c>
    </row>
    <row r="53" spans="1:13" ht="12.75">
      <c r="A53" s="10">
        <v>1945</v>
      </c>
      <c r="B53" s="11">
        <v>1689</v>
      </c>
      <c r="C53" s="11">
        <v>840</v>
      </c>
      <c r="D53" s="11">
        <v>849</v>
      </c>
      <c r="E53" s="34">
        <v>98.93992932862191</v>
      </c>
      <c r="F53" s="34">
        <v>12.961747879039034</v>
      </c>
      <c r="H53" s="10">
        <v>2004</v>
      </c>
      <c r="I53" s="15">
        <v>2404</v>
      </c>
      <c r="J53" s="11">
        <v>1266</v>
      </c>
      <c r="K53" s="11">
        <v>1138</v>
      </c>
      <c r="L53" s="34">
        <v>111.24780316344464</v>
      </c>
      <c r="M53" s="34">
        <v>18.278449829304826</v>
      </c>
    </row>
    <row r="54" spans="1:13" ht="12.75">
      <c r="A54" s="10">
        <v>1946</v>
      </c>
      <c r="B54" s="11">
        <v>3678</v>
      </c>
      <c r="C54" s="11">
        <v>1718</v>
      </c>
      <c r="D54" s="11">
        <v>1960</v>
      </c>
      <c r="E54" s="34">
        <v>87.65306122448979</v>
      </c>
      <c r="F54" s="34">
        <v>27.83664325502543</v>
      </c>
      <c r="H54" s="10">
        <v>2005</v>
      </c>
      <c r="I54" s="15">
        <v>2342</v>
      </c>
      <c r="J54" s="11">
        <v>1217</v>
      </c>
      <c r="K54" s="11">
        <v>1125</v>
      </c>
      <c r="L54" s="34">
        <v>108.17777777777778</v>
      </c>
      <c r="M54" s="34">
        <v>17.71705663860079</v>
      </c>
    </row>
    <row r="55" spans="1:13" ht="12.75">
      <c r="A55" s="10">
        <v>1947</v>
      </c>
      <c r="B55" s="11">
        <v>2291</v>
      </c>
      <c r="C55" s="11">
        <v>1026</v>
      </c>
      <c r="D55" s="11">
        <v>1265</v>
      </c>
      <c r="E55" s="34">
        <v>81.10671936758894</v>
      </c>
      <c r="F55" s="34">
        <v>17.047145663432346</v>
      </c>
      <c r="H55" s="10">
        <v>2006</v>
      </c>
      <c r="I55" s="15">
        <v>2478</v>
      </c>
      <c r="J55" s="11">
        <v>1293</v>
      </c>
      <c r="K55" s="11">
        <v>1185</v>
      </c>
      <c r="L55" s="34">
        <v>109.11392405063292</v>
      </c>
      <c r="M55" s="34">
        <v>18.653668818337504</v>
      </c>
    </row>
    <row r="56" spans="1:13" ht="12.75">
      <c r="A56" s="10">
        <v>1948</v>
      </c>
      <c r="B56" s="11">
        <v>2208</v>
      </c>
      <c r="C56" s="11">
        <v>1004</v>
      </c>
      <c r="D56" s="11">
        <v>1204</v>
      </c>
      <c r="E56" s="34">
        <v>83.38870431893687</v>
      </c>
      <c r="F56" s="34">
        <v>16.204612590132655</v>
      </c>
      <c r="H56" s="20">
        <v>2007</v>
      </c>
      <c r="I56" s="11">
        <v>2823</v>
      </c>
      <c r="J56" s="11">
        <v>1447</v>
      </c>
      <c r="K56" s="11">
        <v>1376</v>
      </c>
      <c r="L56" s="34">
        <v>105.15988372093024</v>
      </c>
      <c r="M56" s="34">
        <v>21.16152246022376</v>
      </c>
    </row>
    <row r="57" spans="1:13" ht="12.75">
      <c r="A57" s="10">
        <v>1949</v>
      </c>
      <c r="B57" s="11">
        <v>2458</v>
      </c>
      <c r="C57" s="11">
        <v>1232</v>
      </c>
      <c r="D57" s="11">
        <v>1226</v>
      </c>
      <c r="E57" s="34">
        <v>100.48939641109298</v>
      </c>
      <c r="F57" s="34">
        <v>17.859089026614257</v>
      </c>
      <c r="H57" s="20">
        <v>2008</v>
      </c>
      <c r="I57" s="11">
        <v>2777</v>
      </c>
      <c r="J57" s="11">
        <v>1448</v>
      </c>
      <c r="K57" s="11">
        <v>1329</v>
      </c>
      <c r="L57" s="34">
        <v>108.95410082769</v>
      </c>
      <c r="M57" s="34">
        <v>20.719628434463075</v>
      </c>
    </row>
    <row r="58" spans="1:13" ht="12.75">
      <c r="A58" s="10">
        <v>1950</v>
      </c>
      <c r="B58" s="11">
        <v>2228</v>
      </c>
      <c r="C58" s="11">
        <v>1102</v>
      </c>
      <c r="D58" s="11">
        <v>1126</v>
      </c>
      <c r="E58" s="34">
        <v>97.86856127886323</v>
      </c>
      <c r="F58" s="34">
        <v>16.066689742702202</v>
      </c>
      <c r="H58" s="20">
        <v>2009</v>
      </c>
      <c r="I58" s="11">
        <v>2820</v>
      </c>
      <c r="J58" s="11">
        <v>1408</v>
      </c>
      <c r="K58" s="11">
        <v>1412</v>
      </c>
      <c r="L58" s="34">
        <v>99.71671388101983</v>
      </c>
      <c r="M58" s="34">
        <v>20.933003255007772</v>
      </c>
    </row>
    <row r="59" spans="1:13" ht="12.75">
      <c r="A59" s="10">
        <v>1951</v>
      </c>
      <c r="B59" s="11">
        <v>2328</v>
      </c>
      <c r="C59" s="11">
        <v>1172</v>
      </c>
      <c r="D59" s="11">
        <v>1156</v>
      </c>
      <c r="E59" s="34">
        <v>101.3840830449827</v>
      </c>
      <c r="F59" s="34">
        <v>17.03173697379395</v>
      </c>
      <c r="H59" s="10">
        <v>2010</v>
      </c>
      <c r="I59" s="11">
        <v>2775</v>
      </c>
      <c r="J59" s="11">
        <v>1376</v>
      </c>
      <c r="K59" s="11">
        <v>1399</v>
      </c>
      <c r="L59" s="34">
        <v>98.4</v>
      </c>
      <c r="M59" s="34">
        <v>20.5</v>
      </c>
    </row>
    <row r="60" spans="1:13" ht="12.75">
      <c r="A60" s="10">
        <v>1952</v>
      </c>
      <c r="B60" s="11">
        <v>2886</v>
      </c>
      <c r="C60" s="11">
        <v>1452</v>
      </c>
      <c r="D60" s="11">
        <v>1434</v>
      </c>
      <c r="E60" s="34">
        <v>101.25523012552303</v>
      </c>
      <c r="F60" s="34">
        <v>21.465468190422357</v>
      </c>
      <c r="H60" s="10">
        <v>2011</v>
      </c>
      <c r="I60" s="11">
        <f>J60+K60</f>
        <v>2950</v>
      </c>
      <c r="J60" s="11">
        <v>1488</v>
      </c>
      <c r="K60" s="11">
        <v>1462</v>
      </c>
      <c r="L60" s="34">
        <f aca="true" t="shared" si="0" ref="L60:L66">J60/K60*100</f>
        <v>101.77838577291382</v>
      </c>
      <c r="M60" s="34">
        <f>I60/(('TAV.3.1ok'!I123+'TAV.3.1ok'!I124)/2)*1000</f>
        <v>22.04256082252376</v>
      </c>
    </row>
    <row r="61" spans="1:13" ht="12.75">
      <c r="A61" s="10">
        <v>1953</v>
      </c>
      <c r="B61" s="11">
        <v>1527</v>
      </c>
      <c r="C61" s="11">
        <v>775</v>
      </c>
      <c r="D61" s="11">
        <v>752</v>
      </c>
      <c r="E61" s="34">
        <v>103.05851063829788</v>
      </c>
      <c r="F61" s="34">
        <v>11.236368452810195</v>
      </c>
      <c r="H61" s="10">
        <v>2012</v>
      </c>
      <c r="I61" s="11">
        <v>3271</v>
      </c>
      <c r="J61" s="11">
        <v>1652</v>
      </c>
      <c r="K61" s="11">
        <v>1619</v>
      </c>
      <c r="L61" s="34">
        <f t="shared" si="0"/>
        <v>102.03829524397776</v>
      </c>
      <c r="M61" s="34">
        <f>I61/(('TAV.3.1ok'!I124+'TAV.3.1ok'!I125)/2)*1000</f>
        <v>24.767450224694002</v>
      </c>
    </row>
    <row r="62" spans="1:13" ht="12.75">
      <c r="A62" s="10">
        <v>1954</v>
      </c>
      <c r="B62" s="11">
        <v>1714</v>
      </c>
      <c r="C62" s="11">
        <v>810</v>
      </c>
      <c r="D62" s="11">
        <v>904</v>
      </c>
      <c r="E62" s="34">
        <v>89.60176991150442</v>
      </c>
      <c r="F62" s="34">
        <v>12.391690193285786</v>
      </c>
      <c r="H62" s="20">
        <v>2013</v>
      </c>
      <c r="I62" s="15">
        <f>SUM(J62:K62)</f>
        <v>3590</v>
      </c>
      <c r="J62" s="15">
        <v>1840</v>
      </c>
      <c r="K62" s="15">
        <v>1750</v>
      </c>
      <c r="L62" s="34">
        <f t="shared" si="0"/>
        <v>105.14285714285714</v>
      </c>
      <c r="M62" s="34">
        <f>I62/(('TAV.3.1ok'!I125+'TAV.3.1ok'!I126)/2)*1000</f>
        <v>27.06727235029122</v>
      </c>
    </row>
    <row r="63" spans="1:13" ht="12.75">
      <c r="A63" s="10">
        <v>1955</v>
      </c>
      <c r="B63" s="11">
        <v>2678</v>
      </c>
      <c r="C63" s="11">
        <v>1331</v>
      </c>
      <c r="D63" s="11">
        <v>1347</v>
      </c>
      <c r="E63" s="34">
        <v>98.81217520415738</v>
      </c>
      <c r="F63" s="34">
        <v>19.079237970390846</v>
      </c>
      <c r="H63" s="20">
        <v>2014</v>
      </c>
      <c r="I63" s="15">
        <f>SUM(J63:K63)</f>
        <v>3167</v>
      </c>
      <c r="J63" s="15">
        <v>1593</v>
      </c>
      <c r="K63" s="15">
        <v>1574</v>
      </c>
      <c r="L63" s="34">
        <f t="shared" si="0"/>
        <v>101.20711562897078</v>
      </c>
      <c r="M63" s="34">
        <f>I63/(('TAV.3.1ok'!I126+'TAV.3.1ok'!I127)/2)*1000</f>
        <v>23.71352090002059</v>
      </c>
    </row>
    <row r="64" spans="1:13" ht="12.75">
      <c r="A64" s="10">
        <v>1956</v>
      </c>
      <c r="B64" s="11">
        <v>2890</v>
      </c>
      <c r="C64" s="11">
        <v>1418</v>
      </c>
      <c r="D64" s="11">
        <v>1472</v>
      </c>
      <c r="E64" s="34">
        <v>96.33152173913044</v>
      </c>
      <c r="F64" s="34">
        <v>20.332353065330874</v>
      </c>
      <c r="H64" s="20">
        <v>2015</v>
      </c>
      <c r="I64" s="15">
        <v>3086</v>
      </c>
      <c r="J64" s="15">
        <v>1556</v>
      </c>
      <c r="K64" s="15">
        <v>1530</v>
      </c>
      <c r="L64" s="34">
        <f t="shared" si="0"/>
        <v>101.69934640522875</v>
      </c>
      <c r="M64" s="34">
        <f>I64/(('TAV.3.1ok'!I127+'TAV.3.1ok'!I128)/2)*1000</f>
        <v>23.130225568418176</v>
      </c>
    </row>
    <row r="65" spans="1:13" ht="12.75">
      <c r="A65" s="10">
        <v>1957</v>
      </c>
      <c r="B65" s="11">
        <v>3063</v>
      </c>
      <c r="C65" s="11">
        <v>1534</v>
      </c>
      <c r="D65" s="11">
        <v>1529</v>
      </c>
      <c r="E65" s="34">
        <v>100.32701111837802</v>
      </c>
      <c r="F65" s="34">
        <v>21.27896071416166</v>
      </c>
      <c r="H65" s="20">
        <v>2016</v>
      </c>
      <c r="I65" s="15">
        <v>3335</v>
      </c>
      <c r="J65" s="15">
        <v>1682</v>
      </c>
      <c r="K65" s="15">
        <v>1653</v>
      </c>
      <c r="L65" s="34">
        <f t="shared" si="0"/>
        <v>101.75438596491229</v>
      </c>
      <c r="M65" s="34">
        <f>I65/(('TAV.3.1ok'!I128+'TAV.3.1ok'!I129)/2)*1000</f>
        <v>25.154244165874704</v>
      </c>
    </row>
    <row r="66" spans="1:13" ht="12.75">
      <c r="A66" s="17">
        <v>1958</v>
      </c>
      <c r="B66" s="43">
        <v>3263</v>
      </c>
      <c r="C66" s="43">
        <v>1610</v>
      </c>
      <c r="D66" s="43">
        <v>1653</v>
      </c>
      <c r="E66" s="36">
        <v>97.39866908650939</v>
      </c>
      <c r="F66" s="36">
        <v>22.386958893207414</v>
      </c>
      <c r="G66" s="18"/>
      <c r="H66" s="18">
        <v>2017</v>
      </c>
      <c r="I66" s="19">
        <v>3103</v>
      </c>
      <c r="J66" s="19">
        <v>1524</v>
      </c>
      <c r="K66" s="19">
        <v>1579</v>
      </c>
      <c r="L66" s="328">
        <f t="shared" si="0"/>
        <v>96.51678277390754</v>
      </c>
      <c r="M66" s="36">
        <f>I66/(('TAV.3.1ok'!I129+'TAV.3.1ok'!I130)/2)*1000</f>
        <v>23.482047925172257</v>
      </c>
    </row>
  </sheetData>
  <mergeCells count="3">
    <mergeCell ref="A3:M3"/>
    <mergeCell ref="B4:D5"/>
    <mergeCell ref="I4:K5"/>
  </mergeCells>
  <printOptions/>
  <pageMargins left="0.46" right="0.38" top="0.67" bottom="0.59" header="0.5" footer="0.5"/>
  <pageSetup fitToHeight="1" fitToWidth="1" horizontalDpi="300" verticalDpi="3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21"/>
  <sheetViews>
    <sheetView showGridLines="0" zoomScale="70" zoomScaleNormal="70" workbookViewId="0" topLeftCell="A1">
      <selection activeCell="N127" sqref="N127"/>
    </sheetView>
  </sheetViews>
  <sheetFormatPr defaultColWidth="9.00390625" defaultRowHeight="15.75"/>
  <cols>
    <col min="1" max="1" width="5.50390625" style="45" customWidth="1"/>
    <col min="2" max="6" width="8.875" style="45" customWidth="1"/>
    <col min="7" max="7" width="8.375" style="45" customWidth="1"/>
    <col min="8" max="8" width="1.37890625" style="45" customWidth="1"/>
    <col min="9" max="13" width="8.875" style="45" customWidth="1"/>
    <col min="14" max="14" width="8.375" style="45" bestFit="1" customWidth="1"/>
    <col min="15" max="15" width="9.375" style="45" bestFit="1" customWidth="1"/>
    <col min="16" max="16" width="9.00390625" style="45" customWidth="1"/>
    <col min="17" max="17" width="9.00390625" style="45" hidden="1" customWidth="1"/>
    <col min="18" max="16384" width="9.00390625" style="45" customWidth="1"/>
  </cols>
  <sheetData>
    <row r="1" s="54" customFormat="1" ht="81.75" customHeight="1"/>
    <row r="2" s="54" customFormat="1" ht="12.75"/>
    <row r="3" s="44" customFormat="1" ht="12.75">
      <c r="A3" s="48" t="s">
        <v>387</v>
      </c>
    </row>
    <row r="4" spans="1:15" ht="12.75">
      <c r="A4" s="361" t="s">
        <v>62</v>
      </c>
      <c r="B4" s="363" t="s">
        <v>33</v>
      </c>
      <c r="C4" s="363"/>
      <c r="D4" s="363"/>
      <c r="E4" s="363"/>
      <c r="F4" s="363"/>
      <c r="G4" s="363"/>
      <c r="H4" s="76"/>
      <c r="I4" s="363" t="s">
        <v>21</v>
      </c>
      <c r="J4" s="363"/>
      <c r="K4" s="363"/>
      <c r="L4" s="363"/>
      <c r="M4" s="363"/>
      <c r="N4" s="363"/>
      <c r="O4" s="364" t="s">
        <v>10</v>
      </c>
    </row>
    <row r="5" spans="1:15" s="47" customFormat="1" ht="21.75">
      <c r="A5" s="362"/>
      <c r="B5" s="52" t="s">
        <v>42</v>
      </c>
      <c r="C5" s="52" t="s">
        <v>40</v>
      </c>
      <c r="D5" s="52" t="s">
        <v>41</v>
      </c>
      <c r="E5" s="52" t="s">
        <v>386</v>
      </c>
      <c r="F5" s="52" t="s">
        <v>383</v>
      </c>
      <c r="G5" s="51" t="s">
        <v>39</v>
      </c>
      <c r="H5" s="51"/>
      <c r="I5" s="52" t="s">
        <v>42</v>
      </c>
      <c r="J5" s="52" t="s">
        <v>40</v>
      </c>
      <c r="K5" s="52" t="s">
        <v>41</v>
      </c>
      <c r="L5" s="52" t="s">
        <v>386</v>
      </c>
      <c r="M5" s="52" t="s">
        <v>384</v>
      </c>
      <c r="N5" s="51" t="s">
        <v>39</v>
      </c>
      <c r="O5" s="365"/>
    </row>
    <row r="6" spans="1:15" s="44" customFormat="1" ht="12.75">
      <c r="A6" s="49">
        <v>0</v>
      </c>
      <c r="B6" s="53">
        <v>394</v>
      </c>
      <c r="C6" s="53">
        <v>0</v>
      </c>
      <c r="D6" s="53">
        <v>0</v>
      </c>
      <c r="E6" s="53">
        <v>0</v>
      </c>
      <c r="F6" s="53">
        <v>0</v>
      </c>
      <c r="G6" s="53">
        <f aca="true" t="shared" si="0" ref="G6:G37">SUM(B6:F6)</f>
        <v>394</v>
      </c>
      <c r="H6" s="53"/>
      <c r="I6" s="53">
        <v>378</v>
      </c>
      <c r="J6" s="53">
        <v>0</v>
      </c>
      <c r="K6" s="53">
        <v>0</v>
      </c>
      <c r="L6" s="53">
        <v>0</v>
      </c>
      <c r="M6" s="53">
        <v>0</v>
      </c>
      <c r="N6" s="53">
        <f aca="true" t="shared" si="1" ref="N6:N37">SUM(I6:M6)</f>
        <v>378</v>
      </c>
      <c r="O6" s="53">
        <f>G6+N6</f>
        <v>772</v>
      </c>
    </row>
    <row r="7" spans="1:15" ht="12.75">
      <c r="A7" s="50">
        <v>1</v>
      </c>
      <c r="B7" s="53">
        <v>412</v>
      </c>
      <c r="C7" s="53">
        <v>0</v>
      </c>
      <c r="D7" s="53">
        <v>0</v>
      </c>
      <c r="E7" s="53">
        <v>0</v>
      </c>
      <c r="F7" s="53">
        <v>0</v>
      </c>
      <c r="G7" s="53">
        <f t="shared" si="0"/>
        <v>412</v>
      </c>
      <c r="H7" s="53"/>
      <c r="I7" s="53">
        <v>440</v>
      </c>
      <c r="J7" s="53">
        <v>0</v>
      </c>
      <c r="K7" s="53">
        <v>0</v>
      </c>
      <c r="L7" s="53">
        <v>0</v>
      </c>
      <c r="M7" s="53">
        <v>0</v>
      </c>
      <c r="N7" s="53">
        <f t="shared" si="1"/>
        <v>440</v>
      </c>
      <c r="O7" s="53">
        <f aca="true" t="shared" si="2" ref="O7:O56">G7+N7</f>
        <v>852</v>
      </c>
    </row>
    <row r="8" spans="1:15" ht="12.75">
      <c r="A8" s="50">
        <v>2</v>
      </c>
      <c r="B8" s="53">
        <v>370</v>
      </c>
      <c r="C8" s="53">
        <v>0</v>
      </c>
      <c r="D8" s="53">
        <v>0</v>
      </c>
      <c r="E8" s="53">
        <v>0</v>
      </c>
      <c r="F8" s="53">
        <v>0</v>
      </c>
      <c r="G8" s="53">
        <f t="shared" si="0"/>
        <v>370</v>
      </c>
      <c r="H8" s="53"/>
      <c r="I8" s="53">
        <v>425</v>
      </c>
      <c r="J8" s="53">
        <v>0</v>
      </c>
      <c r="K8" s="53">
        <v>0</v>
      </c>
      <c r="L8" s="53">
        <v>0</v>
      </c>
      <c r="M8" s="53">
        <v>0</v>
      </c>
      <c r="N8" s="53">
        <f t="shared" si="1"/>
        <v>425</v>
      </c>
      <c r="O8" s="53">
        <f t="shared" si="2"/>
        <v>795</v>
      </c>
    </row>
    <row r="9" spans="1:15" ht="12.75">
      <c r="A9" s="50">
        <v>3</v>
      </c>
      <c r="B9" s="53">
        <v>472</v>
      </c>
      <c r="C9" s="53">
        <v>0</v>
      </c>
      <c r="D9" s="53">
        <v>0</v>
      </c>
      <c r="E9" s="53">
        <v>0</v>
      </c>
      <c r="F9" s="53">
        <v>0</v>
      </c>
      <c r="G9" s="53">
        <f t="shared" si="0"/>
        <v>472</v>
      </c>
      <c r="H9" s="53"/>
      <c r="I9" s="53">
        <v>438</v>
      </c>
      <c r="J9" s="53">
        <v>0</v>
      </c>
      <c r="K9" s="53">
        <v>0</v>
      </c>
      <c r="L9" s="53">
        <v>0</v>
      </c>
      <c r="M9" s="53">
        <v>0</v>
      </c>
      <c r="N9" s="53">
        <f t="shared" si="1"/>
        <v>438</v>
      </c>
      <c r="O9" s="53">
        <f t="shared" si="2"/>
        <v>910</v>
      </c>
    </row>
    <row r="10" spans="1:15" ht="12.75">
      <c r="A10" s="50">
        <v>4</v>
      </c>
      <c r="B10" s="53">
        <v>445</v>
      </c>
      <c r="C10" s="53">
        <v>0</v>
      </c>
      <c r="D10" s="53">
        <v>0</v>
      </c>
      <c r="E10" s="53">
        <v>0</v>
      </c>
      <c r="F10" s="53">
        <v>0</v>
      </c>
      <c r="G10" s="53">
        <f t="shared" si="0"/>
        <v>445</v>
      </c>
      <c r="H10" s="53"/>
      <c r="I10" s="53">
        <v>442</v>
      </c>
      <c r="J10" s="53">
        <v>0</v>
      </c>
      <c r="K10" s="53">
        <v>0</v>
      </c>
      <c r="L10" s="53">
        <v>0</v>
      </c>
      <c r="M10" s="53">
        <v>0</v>
      </c>
      <c r="N10" s="53">
        <f t="shared" si="1"/>
        <v>442</v>
      </c>
      <c r="O10" s="53">
        <f t="shared" si="2"/>
        <v>887</v>
      </c>
    </row>
    <row r="11" spans="1:15" ht="12.75">
      <c r="A11" s="50">
        <v>5</v>
      </c>
      <c r="B11" s="53">
        <v>469</v>
      </c>
      <c r="C11" s="53">
        <v>0</v>
      </c>
      <c r="D11" s="53">
        <v>0</v>
      </c>
      <c r="E11" s="53">
        <v>0</v>
      </c>
      <c r="F11" s="53">
        <v>0</v>
      </c>
      <c r="G11" s="53">
        <f t="shared" si="0"/>
        <v>469</v>
      </c>
      <c r="H11" s="53"/>
      <c r="I11" s="53">
        <v>437</v>
      </c>
      <c r="J11" s="53">
        <v>0</v>
      </c>
      <c r="K11" s="53">
        <v>0</v>
      </c>
      <c r="L11" s="53">
        <v>0</v>
      </c>
      <c r="M11" s="53">
        <v>0</v>
      </c>
      <c r="N11" s="53">
        <f t="shared" si="1"/>
        <v>437</v>
      </c>
      <c r="O11" s="53">
        <f t="shared" si="2"/>
        <v>906</v>
      </c>
    </row>
    <row r="12" spans="1:15" ht="12.75">
      <c r="A12" s="50">
        <v>6</v>
      </c>
      <c r="B12" s="53">
        <v>488</v>
      </c>
      <c r="C12" s="53">
        <v>0</v>
      </c>
      <c r="D12" s="53">
        <v>0</v>
      </c>
      <c r="E12" s="53">
        <v>0</v>
      </c>
      <c r="F12" s="53">
        <v>0</v>
      </c>
      <c r="G12" s="53">
        <f t="shared" si="0"/>
        <v>488</v>
      </c>
      <c r="H12" s="53"/>
      <c r="I12" s="53">
        <v>481</v>
      </c>
      <c r="J12" s="53">
        <v>0</v>
      </c>
      <c r="K12" s="53">
        <v>0</v>
      </c>
      <c r="L12" s="53">
        <v>0</v>
      </c>
      <c r="M12" s="53">
        <v>0</v>
      </c>
      <c r="N12" s="53">
        <f t="shared" si="1"/>
        <v>481</v>
      </c>
      <c r="O12" s="53">
        <f t="shared" si="2"/>
        <v>969</v>
      </c>
    </row>
    <row r="13" spans="1:15" ht="12.75">
      <c r="A13" s="50">
        <v>7</v>
      </c>
      <c r="B13" s="53">
        <v>497</v>
      </c>
      <c r="C13" s="53">
        <v>0</v>
      </c>
      <c r="D13" s="53">
        <v>0</v>
      </c>
      <c r="E13" s="53">
        <v>0</v>
      </c>
      <c r="F13" s="53">
        <v>0</v>
      </c>
      <c r="G13" s="53">
        <f t="shared" si="0"/>
        <v>497</v>
      </c>
      <c r="H13" s="53"/>
      <c r="I13" s="53">
        <v>501</v>
      </c>
      <c r="J13" s="53">
        <v>0</v>
      </c>
      <c r="K13" s="53">
        <v>0</v>
      </c>
      <c r="L13" s="53">
        <v>0</v>
      </c>
      <c r="M13" s="53">
        <v>0</v>
      </c>
      <c r="N13" s="53">
        <f t="shared" si="1"/>
        <v>501</v>
      </c>
      <c r="O13" s="53">
        <f t="shared" si="2"/>
        <v>998</v>
      </c>
    </row>
    <row r="14" spans="1:15" ht="12.75">
      <c r="A14" s="50">
        <v>8</v>
      </c>
      <c r="B14" s="53">
        <v>555</v>
      </c>
      <c r="C14" s="53">
        <v>0</v>
      </c>
      <c r="D14" s="53">
        <v>0</v>
      </c>
      <c r="E14" s="53">
        <v>0</v>
      </c>
      <c r="F14" s="53">
        <v>0</v>
      </c>
      <c r="G14" s="53">
        <f t="shared" si="0"/>
        <v>555</v>
      </c>
      <c r="H14" s="53"/>
      <c r="I14" s="53">
        <v>497</v>
      </c>
      <c r="J14" s="53">
        <v>0</v>
      </c>
      <c r="K14" s="53">
        <v>0</v>
      </c>
      <c r="L14" s="53">
        <v>0</v>
      </c>
      <c r="M14" s="53">
        <v>0</v>
      </c>
      <c r="N14" s="53">
        <f t="shared" si="1"/>
        <v>497</v>
      </c>
      <c r="O14" s="53">
        <f t="shared" si="2"/>
        <v>1052</v>
      </c>
    </row>
    <row r="15" spans="1:15" ht="12.75">
      <c r="A15" s="50">
        <v>9</v>
      </c>
      <c r="B15" s="53">
        <v>514</v>
      </c>
      <c r="C15" s="53">
        <v>0</v>
      </c>
      <c r="D15" s="53">
        <v>0</v>
      </c>
      <c r="E15" s="53">
        <v>0</v>
      </c>
      <c r="F15" s="53">
        <v>0</v>
      </c>
      <c r="G15" s="53">
        <f t="shared" si="0"/>
        <v>514</v>
      </c>
      <c r="H15" s="53"/>
      <c r="I15" s="53">
        <v>493</v>
      </c>
      <c r="J15" s="53">
        <v>0</v>
      </c>
      <c r="K15" s="53">
        <v>0</v>
      </c>
      <c r="L15" s="53">
        <v>0</v>
      </c>
      <c r="M15" s="53">
        <v>0</v>
      </c>
      <c r="N15" s="53">
        <f t="shared" si="1"/>
        <v>493</v>
      </c>
      <c r="O15" s="53">
        <f t="shared" si="2"/>
        <v>1007</v>
      </c>
    </row>
    <row r="16" spans="1:15" ht="12.75">
      <c r="A16" s="50">
        <v>10</v>
      </c>
      <c r="B16" s="53">
        <v>515</v>
      </c>
      <c r="C16" s="53">
        <v>0</v>
      </c>
      <c r="D16" s="53">
        <v>0</v>
      </c>
      <c r="E16" s="53">
        <v>0</v>
      </c>
      <c r="F16" s="53">
        <v>0</v>
      </c>
      <c r="G16" s="53">
        <f t="shared" si="0"/>
        <v>515</v>
      </c>
      <c r="H16" s="53"/>
      <c r="I16" s="53">
        <v>471</v>
      </c>
      <c r="J16" s="53">
        <v>0</v>
      </c>
      <c r="K16" s="53">
        <v>0</v>
      </c>
      <c r="L16" s="53">
        <v>0</v>
      </c>
      <c r="M16" s="53">
        <v>0</v>
      </c>
      <c r="N16" s="53">
        <f t="shared" si="1"/>
        <v>471</v>
      </c>
      <c r="O16" s="53">
        <f t="shared" si="2"/>
        <v>986</v>
      </c>
    </row>
    <row r="17" spans="1:15" ht="12.75">
      <c r="A17" s="50">
        <v>11</v>
      </c>
      <c r="B17" s="53">
        <v>551</v>
      </c>
      <c r="C17" s="53">
        <v>0</v>
      </c>
      <c r="D17" s="53">
        <v>0</v>
      </c>
      <c r="E17" s="53">
        <v>0</v>
      </c>
      <c r="F17" s="53">
        <v>0</v>
      </c>
      <c r="G17" s="53">
        <f t="shared" si="0"/>
        <v>551</v>
      </c>
      <c r="H17" s="53"/>
      <c r="I17" s="53">
        <v>465</v>
      </c>
      <c r="J17" s="53">
        <v>0</v>
      </c>
      <c r="K17" s="53">
        <v>0</v>
      </c>
      <c r="L17" s="53">
        <v>0</v>
      </c>
      <c r="M17" s="53">
        <v>0</v>
      </c>
      <c r="N17" s="53">
        <f t="shared" si="1"/>
        <v>465</v>
      </c>
      <c r="O17" s="53">
        <f t="shared" si="2"/>
        <v>1016</v>
      </c>
    </row>
    <row r="18" spans="1:15" ht="12.75">
      <c r="A18" s="50">
        <v>12</v>
      </c>
      <c r="B18" s="53">
        <v>515</v>
      </c>
      <c r="C18" s="53">
        <v>0</v>
      </c>
      <c r="D18" s="53">
        <v>0</v>
      </c>
      <c r="E18" s="53">
        <v>0</v>
      </c>
      <c r="F18" s="53">
        <v>0</v>
      </c>
      <c r="G18" s="53">
        <f t="shared" si="0"/>
        <v>515</v>
      </c>
      <c r="H18" s="53"/>
      <c r="I18" s="53">
        <v>458</v>
      </c>
      <c r="J18" s="53">
        <v>0</v>
      </c>
      <c r="K18" s="53">
        <v>0</v>
      </c>
      <c r="L18" s="53">
        <v>0</v>
      </c>
      <c r="M18" s="53">
        <v>0</v>
      </c>
      <c r="N18" s="53">
        <f t="shared" si="1"/>
        <v>458</v>
      </c>
      <c r="O18" s="53">
        <f t="shared" si="2"/>
        <v>973</v>
      </c>
    </row>
    <row r="19" spans="1:15" ht="12.75">
      <c r="A19" s="50">
        <v>13</v>
      </c>
      <c r="B19" s="53">
        <v>507</v>
      </c>
      <c r="C19" s="53">
        <v>0</v>
      </c>
      <c r="D19" s="53">
        <v>0</v>
      </c>
      <c r="E19" s="53">
        <v>0</v>
      </c>
      <c r="F19" s="53">
        <v>0</v>
      </c>
      <c r="G19" s="53">
        <f t="shared" si="0"/>
        <v>507</v>
      </c>
      <c r="H19" s="53"/>
      <c r="I19" s="53">
        <v>452</v>
      </c>
      <c r="J19" s="53">
        <v>0</v>
      </c>
      <c r="K19" s="53">
        <v>0</v>
      </c>
      <c r="L19" s="53">
        <v>0</v>
      </c>
      <c r="M19" s="53">
        <v>0</v>
      </c>
      <c r="N19" s="53">
        <f t="shared" si="1"/>
        <v>452</v>
      </c>
      <c r="O19" s="53">
        <f t="shared" si="2"/>
        <v>959</v>
      </c>
    </row>
    <row r="20" spans="1:15" ht="12.75">
      <c r="A20" s="50">
        <v>14</v>
      </c>
      <c r="B20" s="53">
        <v>500</v>
      </c>
      <c r="C20" s="53">
        <v>0</v>
      </c>
      <c r="D20" s="53">
        <v>0</v>
      </c>
      <c r="E20" s="53">
        <v>0</v>
      </c>
      <c r="F20" s="53">
        <v>0</v>
      </c>
      <c r="G20" s="53">
        <f t="shared" si="0"/>
        <v>500</v>
      </c>
      <c r="H20" s="53"/>
      <c r="I20" s="53">
        <v>479</v>
      </c>
      <c r="J20" s="53">
        <v>0</v>
      </c>
      <c r="K20" s="53">
        <v>0</v>
      </c>
      <c r="L20" s="53">
        <v>0</v>
      </c>
      <c r="M20" s="53">
        <v>0</v>
      </c>
      <c r="N20" s="53">
        <f t="shared" si="1"/>
        <v>479</v>
      </c>
      <c r="O20" s="53">
        <f t="shared" si="2"/>
        <v>979</v>
      </c>
    </row>
    <row r="21" spans="1:15" ht="12.75">
      <c r="A21" s="50">
        <v>15</v>
      </c>
      <c r="B21" s="53">
        <v>486</v>
      </c>
      <c r="C21" s="53">
        <v>0</v>
      </c>
      <c r="D21" s="53">
        <v>0</v>
      </c>
      <c r="E21" s="53">
        <v>0</v>
      </c>
      <c r="F21" s="53">
        <v>0</v>
      </c>
      <c r="G21" s="53">
        <f t="shared" si="0"/>
        <v>486</v>
      </c>
      <c r="H21" s="53"/>
      <c r="I21" s="53">
        <v>469</v>
      </c>
      <c r="J21" s="53">
        <v>0</v>
      </c>
      <c r="K21" s="53">
        <v>0</v>
      </c>
      <c r="L21" s="53">
        <v>0</v>
      </c>
      <c r="M21" s="53">
        <v>0</v>
      </c>
      <c r="N21" s="53">
        <f t="shared" si="1"/>
        <v>469</v>
      </c>
      <c r="O21" s="53">
        <f t="shared" si="2"/>
        <v>955</v>
      </c>
    </row>
    <row r="22" spans="1:15" ht="12.75">
      <c r="A22" s="50">
        <v>16</v>
      </c>
      <c r="B22" s="53">
        <v>506</v>
      </c>
      <c r="C22" s="53">
        <v>0</v>
      </c>
      <c r="D22" s="53">
        <v>0</v>
      </c>
      <c r="E22" s="53">
        <v>0</v>
      </c>
      <c r="F22" s="53">
        <v>0</v>
      </c>
      <c r="G22" s="53">
        <f t="shared" si="0"/>
        <v>506</v>
      </c>
      <c r="H22" s="53"/>
      <c r="I22" s="53">
        <v>459</v>
      </c>
      <c r="J22" s="53">
        <v>0</v>
      </c>
      <c r="K22" s="53">
        <v>0</v>
      </c>
      <c r="L22" s="53">
        <v>0</v>
      </c>
      <c r="M22" s="53">
        <v>0</v>
      </c>
      <c r="N22" s="53">
        <f t="shared" si="1"/>
        <v>459</v>
      </c>
      <c r="O22" s="53">
        <f t="shared" si="2"/>
        <v>965</v>
      </c>
    </row>
    <row r="23" spans="1:15" ht="12.75">
      <c r="A23" s="50">
        <v>17</v>
      </c>
      <c r="B23" s="53">
        <v>490</v>
      </c>
      <c r="C23" s="53">
        <v>0</v>
      </c>
      <c r="D23" s="53">
        <v>0</v>
      </c>
      <c r="E23" s="53">
        <v>0</v>
      </c>
      <c r="F23" s="53">
        <v>0</v>
      </c>
      <c r="G23" s="53">
        <f t="shared" si="0"/>
        <v>490</v>
      </c>
      <c r="H23" s="53"/>
      <c r="I23" s="53">
        <v>464</v>
      </c>
      <c r="J23" s="53">
        <v>0</v>
      </c>
      <c r="K23" s="53">
        <v>0</v>
      </c>
      <c r="L23" s="53">
        <v>0</v>
      </c>
      <c r="M23" s="53">
        <v>0</v>
      </c>
      <c r="N23" s="53">
        <f t="shared" si="1"/>
        <v>464</v>
      </c>
      <c r="O23" s="53">
        <f t="shared" si="2"/>
        <v>954</v>
      </c>
    </row>
    <row r="24" spans="1:15" ht="12.75">
      <c r="A24" s="50">
        <v>18</v>
      </c>
      <c r="B24" s="53">
        <v>507</v>
      </c>
      <c r="C24" s="53">
        <v>0</v>
      </c>
      <c r="D24" s="53">
        <v>0</v>
      </c>
      <c r="E24" s="53">
        <v>0</v>
      </c>
      <c r="F24" s="53">
        <v>0</v>
      </c>
      <c r="G24" s="53">
        <f t="shared" si="0"/>
        <v>507</v>
      </c>
      <c r="H24" s="53"/>
      <c r="I24" s="53">
        <v>440</v>
      </c>
      <c r="J24" s="53">
        <v>1</v>
      </c>
      <c r="K24" s="53">
        <v>0</v>
      </c>
      <c r="L24" s="53">
        <v>0</v>
      </c>
      <c r="M24" s="53">
        <v>0</v>
      </c>
      <c r="N24" s="53">
        <f t="shared" si="1"/>
        <v>441</v>
      </c>
      <c r="O24" s="53">
        <f t="shared" si="2"/>
        <v>948</v>
      </c>
    </row>
    <row r="25" spans="1:15" ht="12.75">
      <c r="A25" s="50">
        <v>19</v>
      </c>
      <c r="B25" s="53">
        <v>616</v>
      </c>
      <c r="C25" s="53">
        <v>0</v>
      </c>
      <c r="D25" s="53">
        <v>0</v>
      </c>
      <c r="E25" s="53">
        <v>0</v>
      </c>
      <c r="F25" s="53">
        <v>0</v>
      </c>
      <c r="G25" s="53">
        <f t="shared" si="0"/>
        <v>616</v>
      </c>
      <c r="H25" s="53"/>
      <c r="I25" s="53">
        <v>466</v>
      </c>
      <c r="J25" s="53">
        <v>1</v>
      </c>
      <c r="K25" s="53">
        <v>0</v>
      </c>
      <c r="L25" s="53">
        <v>0</v>
      </c>
      <c r="M25" s="53">
        <v>0</v>
      </c>
      <c r="N25" s="53">
        <f t="shared" si="1"/>
        <v>467</v>
      </c>
      <c r="O25" s="53">
        <f t="shared" si="2"/>
        <v>1083</v>
      </c>
    </row>
    <row r="26" spans="1:15" ht="12.75">
      <c r="A26" s="50">
        <v>20</v>
      </c>
      <c r="B26" s="53">
        <v>545</v>
      </c>
      <c r="C26" s="53">
        <v>0</v>
      </c>
      <c r="D26" s="53">
        <v>0</v>
      </c>
      <c r="E26" s="53">
        <v>0</v>
      </c>
      <c r="F26" s="53">
        <v>0</v>
      </c>
      <c r="G26" s="53">
        <f t="shared" si="0"/>
        <v>545</v>
      </c>
      <c r="H26" s="53"/>
      <c r="I26" s="53">
        <v>464</v>
      </c>
      <c r="J26" s="53">
        <v>4</v>
      </c>
      <c r="K26" s="53">
        <v>0</v>
      </c>
      <c r="L26" s="53">
        <v>0</v>
      </c>
      <c r="M26" s="53">
        <v>0</v>
      </c>
      <c r="N26" s="53">
        <f t="shared" si="1"/>
        <v>468</v>
      </c>
      <c r="O26" s="53">
        <f t="shared" si="2"/>
        <v>1013</v>
      </c>
    </row>
    <row r="27" spans="1:15" ht="12.75">
      <c r="A27" s="50">
        <v>21</v>
      </c>
      <c r="B27" s="53">
        <v>546</v>
      </c>
      <c r="C27" s="53">
        <v>0</v>
      </c>
      <c r="D27" s="53">
        <v>0</v>
      </c>
      <c r="E27" s="53">
        <v>0</v>
      </c>
      <c r="F27" s="53">
        <v>0</v>
      </c>
      <c r="G27" s="53">
        <f t="shared" si="0"/>
        <v>546</v>
      </c>
      <c r="H27" s="53"/>
      <c r="I27" s="53">
        <v>464</v>
      </c>
      <c r="J27" s="53">
        <v>11</v>
      </c>
      <c r="K27" s="53">
        <v>0</v>
      </c>
      <c r="L27" s="53">
        <v>0</v>
      </c>
      <c r="M27" s="53">
        <v>0</v>
      </c>
      <c r="N27" s="53">
        <f t="shared" si="1"/>
        <v>475</v>
      </c>
      <c r="O27" s="53">
        <f t="shared" si="2"/>
        <v>1021</v>
      </c>
    </row>
    <row r="28" spans="1:15" ht="12.75">
      <c r="A28" s="50">
        <v>22</v>
      </c>
      <c r="B28" s="53">
        <v>541</v>
      </c>
      <c r="C28" s="53">
        <v>1</v>
      </c>
      <c r="D28" s="53">
        <v>0</v>
      </c>
      <c r="E28" s="53">
        <v>0</v>
      </c>
      <c r="F28" s="53">
        <v>0</v>
      </c>
      <c r="G28" s="53">
        <f t="shared" si="0"/>
        <v>542</v>
      </c>
      <c r="H28" s="53"/>
      <c r="I28" s="53">
        <v>505</v>
      </c>
      <c r="J28" s="53">
        <v>13</v>
      </c>
      <c r="K28" s="53">
        <v>0</v>
      </c>
      <c r="L28" s="53">
        <v>0</v>
      </c>
      <c r="M28" s="53">
        <v>0</v>
      </c>
      <c r="N28" s="53">
        <f t="shared" si="1"/>
        <v>518</v>
      </c>
      <c r="O28" s="53">
        <f t="shared" si="2"/>
        <v>1060</v>
      </c>
    </row>
    <row r="29" spans="1:15" ht="12.75">
      <c r="A29" s="50">
        <v>23</v>
      </c>
      <c r="B29" s="53">
        <v>549</v>
      </c>
      <c r="C29" s="53">
        <v>1</v>
      </c>
      <c r="D29" s="53">
        <v>0</v>
      </c>
      <c r="E29" s="53">
        <v>0</v>
      </c>
      <c r="F29" s="53">
        <v>0</v>
      </c>
      <c r="G29" s="53">
        <f t="shared" si="0"/>
        <v>550</v>
      </c>
      <c r="H29" s="53"/>
      <c r="I29" s="53">
        <v>469</v>
      </c>
      <c r="J29" s="53">
        <v>17</v>
      </c>
      <c r="K29" s="53">
        <v>0</v>
      </c>
      <c r="L29" s="53">
        <v>0</v>
      </c>
      <c r="M29" s="53">
        <v>0</v>
      </c>
      <c r="N29" s="53">
        <f t="shared" si="1"/>
        <v>486</v>
      </c>
      <c r="O29" s="53">
        <f t="shared" si="2"/>
        <v>1036</v>
      </c>
    </row>
    <row r="30" spans="1:15" ht="12.75">
      <c r="A30" s="50">
        <v>24</v>
      </c>
      <c r="B30" s="53">
        <v>558</v>
      </c>
      <c r="C30" s="53">
        <v>7</v>
      </c>
      <c r="D30" s="53">
        <v>1</v>
      </c>
      <c r="E30" s="53">
        <v>0</v>
      </c>
      <c r="F30" s="53">
        <v>0</v>
      </c>
      <c r="G30" s="53">
        <f t="shared" si="0"/>
        <v>566</v>
      </c>
      <c r="H30" s="53"/>
      <c r="I30" s="53">
        <v>501</v>
      </c>
      <c r="J30" s="53">
        <v>21</v>
      </c>
      <c r="K30" s="53">
        <v>0</v>
      </c>
      <c r="L30" s="53">
        <v>0</v>
      </c>
      <c r="M30" s="53">
        <v>0</v>
      </c>
      <c r="N30" s="53">
        <f t="shared" si="1"/>
        <v>522</v>
      </c>
      <c r="O30" s="53">
        <f t="shared" si="2"/>
        <v>1088</v>
      </c>
    </row>
    <row r="31" spans="1:15" ht="12.75">
      <c r="A31" s="50">
        <v>25</v>
      </c>
      <c r="B31" s="53">
        <v>557</v>
      </c>
      <c r="C31" s="53">
        <v>10</v>
      </c>
      <c r="D31" s="53">
        <v>0</v>
      </c>
      <c r="E31" s="53">
        <v>0</v>
      </c>
      <c r="F31" s="53">
        <v>0</v>
      </c>
      <c r="G31" s="53">
        <f t="shared" si="0"/>
        <v>567</v>
      </c>
      <c r="H31" s="53"/>
      <c r="I31" s="53">
        <v>508</v>
      </c>
      <c r="J31" s="53">
        <v>30</v>
      </c>
      <c r="K31" s="53">
        <v>1</v>
      </c>
      <c r="L31" s="53">
        <v>1</v>
      </c>
      <c r="M31" s="53">
        <v>0</v>
      </c>
      <c r="N31" s="53">
        <f t="shared" si="1"/>
        <v>540</v>
      </c>
      <c r="O31" s="53">
        <f t="shared" si="2"/>
        <v>1107</v>
      </c>
    </row>
    <row r="32" spans="1:15" ht="12.75">
      <c r="A32" s="50">
        <v>26</v>
      </c>
      <c r="B32" s="53">
        <v>631</v>
      </c>
      <c r="C32" s="53">
        <v>14</v>
      </c>
      <c r="D32" s="53">
        <v>0</v>
      </c>
      <c r="E32" s="53">
        <v>0</v>
      </c>
      <c r="F32" s="53">
        <v>0</v>
      </c>
      <c r="G32" s="53">
        <f t="shared" si="0"/>
        <v>645</v>
      </c>
      <c r="H32" s="53"/>
      <c r="I32" s="53">
        <v>505</v>
      </c>
      <c r="J32" s="53">
        <v>55</v>
      </c>
      <c r="K32" s="53">
        <v>3</v>
      </c>
      <c r="L32" s="53">
        <v>0</v>
      </c>
      <c r="M32" s="53">
        <v>0</v>
      </c>
      <c r="N32" s="53">
        <f t="shared" si="1"/>
        <v>563</v>
      </c>
      <c r="O32" s="53">
        <f t="shared" si="2"/>
        <v>1208</v>
      </c>
    </row>
    <row r="33" spans="1:15" ht="12.75">
      <c r="A33" s="50">
        <v>27</v>
      </c>
      <c r="B33" s="53">
        <v>563</v>
      </c>
      <c r="C33" s="53">
        <v>21</v>
      </c>
      <c r="D33" s="53">
        <v>0</v>
      </c>
      <c r="E33" s="53">
        <v>0</v>
      </c>
      <c r="F33" s="53">
        <v>0</v>
      </c>
      <c r="G33" s="53">
        <f t="shared" si="0"/>
        <v>584</v>
      </c>
      <c r="H33" s="53"/>
      <c r="I33" s="53">
        <v>502</v>
      </c>
      <c r="J33" s="53">
        <v>77</v>
      </c>
      <c r="K33" s="53">
        <v>6</v>
      </c>
      <c r="L33" s="53">
        <v>0</v>
      </c>
      <c r="M33" s="53">
        <v>0</v>
      </c>
      <c r="N33" s="53">
        <f t="shared" si="1"/>
        <v>585</v>
      </c>
      <c r="O33" s="53">
        <f t="shared" si="2"/>
        <v>1169</v>
      </c>
    </row>
    <row r="34" spans="1:15" ht="12.75">
      <c r="A34" s="50">
        <v>28</v>
      </c>
      <c r="B34" s="53">
        <v>565</v>
      </c>
      <c r="C34" s="53">
        <v>37</v>
      </c>
      <c r="D34" s="53">
        <v>0</v>
      </c>
      <c r="E34" s="53">
        <v>0</v>
      </c>
      <c r="F34" s="53">
        <v>0</v>
      </c>
      <c r="G34" s="53">
        <f t="shared" si="0"/>
        <v>602</v>
      </c>
      <c r="H34" s="53"/>
      <c r="I34" s="53">
        <v>436</v>
      </c>
      <c r="J34" s="53">
        <v>110</v>
      </c>
      <c r="K34" s="53">
        <v>4</v>
      </c>
      <c r="L34" s="53">
        <v>0</v>
      </c>
      <c r="M34" s="53">
        <v>0</v>
      </c>
      <c r="N34" s="53">
        <f t="shared" si="1"/>
        <v>550</v>
      </c>
      <c r="O34" s="53">
        <f t="shared" si="2"/>
        <v>1152</v>
      </c>
    </row>
    <row r="35" spans="1:15" ht="12.75">
      <c r="A35" s="50">
        <v>29</v>
      </c>
      <c r="B35" s="53">
        <v>553</v>
      </c>
      <c r="C35" s="53">
        <v>48</v>
      </c>
      <c r="D35" s="53">
        <v>1</v>
      </c>
      <c r="E35" s="53">
        <v>0</v>
      </c>
      <c r="F35" s="53">
        <v>1</v>
      </c>
      <c r="G35" s="53">
        <f t="shared" si="0"/>
        <v>603</v>
      </c>
      <c r="H35" s="53"/>
      <c r="I35" s="53">
        <v>461</v>
      </c>
      <c r="J35" s="53">
        <v>121</v>
      </c>
      <c r="K35" s="53">
        <v>4</v>
      </c>
      <c r="L35" s="53">
        <v>0</v>
      </c>
      <c r="M35" s="53">
        <v>0</v>
      </c>
      <c r="N35" s="53">
        <f t="shared" si="1"/>
        <v>586</v>
      </c>
      <c r="O35" s="53">
        <f t="shared" si="2"/>
        <v>1189</v>
      </c>
    </row>
    <row r="36" spans="1:15" ht="12.75">
      <c r="A36" s="50">
        <v>30</v>
      </c>
      <c r="B36" s="53">
        <v>537</v>
      </c>
      <c r="C36" s="53">
        <v>68</v>
      </c>
      <c r="D36" s="53">
        <v>0</v>
      </c>
      <c r="E36" s="53">
        <v>0</v>
      </c>
      <c r="F36" s="53">
        <v>1</v>
      </c>
      <c r="G36" s="53">
        <f t="shared" si="0"/>
        <v>606</v>
      </c>
      <c r="H36" s="53"/>
      <c r="I36" s="53">
        <v>458</v>
      </c>
      <c r="J36" s="53">
        <v>152</v>
      </c>
      <c r="K36" s="53">
        <v>4</v>
      </c>
      <c r="L36" s="53">
        <v>0</v>
      </c>
      <c r="M36" s="53">
        <v>1</v>
      </c>
      <c r="N36" s="53">
        <f t="shared" si="1"/>
        <v>615</v>
      </c>
      <c r="O36" s="53">
        <f t="shared" si="2"/>
        <v>1221</v>
      </c>
    </row>
    <row r="37" spans="1:15" ht="12.75">
      <c r="A37" s="50">
        <v>31</v>
      </c>
      <c r="B37" s="53">
        <v>519</v>
      </c>
      <c r="C37" s="53">
        <v>110</v>
      </c>
      <c r="D37" s="53">
        <v>3</v>
      </c>
      <c r="E37" s="53">
        <v>0</v>
      </c>
      <c r="F37" s="53">
        <v>0</v>
      </c>
      <c r="G37" s="53">
        <f t="shared" si="0"/>
        <v>632</v>
      </c>
      <c r="H37" s="53"/>
      <c r="I37" s="53">
        <v>440</v>
      </c>
      <c r="J37" s="53">
        <v>192</v>
      </c>
      <c r="K37" s="53">
        <v>6</v>
      </c>
      <c r="L37" s="53">
        <v>0</v>
      </c>
      <c r="M37" s="53">
        <v>0</v>
      </c>
      <c r="N37" s="53">
        <f t="shared" si="1"/>
        <v>638</v>
      </c>
      <c r="O37" s="53">
        <f t="shared" si="2"/>
        <v>1270</v>
      </c>
    </row>
    <row r="38" spans="1:15" ht="12.75">
      <c r="A38" s="50">
        <v>32</v>
      </c>
      <c r="B38" s="53">
        <v>579</v>
      </c>
      <c r="C38" s="53">
        <v>143</v>
      </c>
      <c r="D38" s="53">
        <v>4</v>
      </c>
      <c r="E38" s="53">
        <v>0</v>
      </c>
      <c r="F38" s="53">
        <v>0</v>
      </c>
      <c r="G38" s="53">
        <f aca="true" t="shared" si="3" ref="G38:G56">SUM(B38:F38)</f>
        <v>726</v>
      </c>
      <c r="H38" s="53"/>
      <c r="I38" s="53">
        <v>414</v>
      </c>
      <c r="J38" s="53">
        <v>224</v>
      </c>
      <c r="K38" s="53">
        <v>7</v>
      </c>
      <c r="L38" s="53">
        <v>1</v>
      </c>
      <c r="M38" s="53">
        <v>0</v>
      </c>
      <c r="N38" s="53">
        <f aca="true" t="shared" si="4" ref="N38:N56">SUM(I38:M38)</f>
        <v>646</v>
      </c>
      <c r="O38" s="53">
        <f t="shared" si="2"/>
        <v>1372</v>
      </c>
    </row>
    <row r="39" spans="1:15" ht="12.75">
      <c r="A39" s="50">
        <v>33</v>
      </c>
      <c r="B39" s="53">
        <v>483</v>
      </c>
      <c r="C39" s="53">
        <v>142</v>
      </c>
      <c r="D39" s="53">
        <v>1</v>
      </c>
      <c r="E39" s="53">
        <v>0</v>
      </c>
      <c r="F39" s="53">
        <v>2</v>
      </c>
      <c r="G39" s="53">
        <f t="shared" si="3"/>
        <v>628</v>
      </c>
      <c r="H39" s="53"/>
      <c r="I39" s="53">
        <v>386</v>
      </c>
      <c r="J39" s="53">
        <v>251</v>
      </c>
      <c r="K39" s="53">
        <v>11</v>
      </c>
      <c r="L39" s="53">
        <v>1</v>
      </c>
      <c r="M39" s="53">
        <v>0</v>
      </c>
      <c r="N39" s="53">
        <f t="shared" si="4"/>
        <v>649</v>
      </c>
      <c r="O39" s="53">
        <f t="shared" si="2"/>
        <v>1277</v>
      </c>
    </row>
    <row r="40" spans="1:15" ht="12.75">
      <c r="A40" s="50">
        <v>34</v>
      </c>
      <c r="B40" s="53">
        <v>492</v>
      </c>
      <c r="C40" s="53">
        <v>176</v>
      </c>
      <c r="D40" s="53">
        <v>5</v>
      </c>
      <c r="E40" s="53">
        <v>1</v>
      </c>
      <c r="F40" s="53">
        <v>2</v>
      </c>
      <c r="G40" s="53">
        <f t="shared" si="3"/>
        <v>676</v>
      </c>
      <c r="H40" s="53"/>
      <c r="I40" s="53">
        <v>401</v>
      </c>
      <c r="J40" s="53">
        <v>245</v>
      </c>
      <c r="K40" s="53">
        <v>7</v>
      </c>
      <c r="L40" s="53">
        <v>1</v>
      </c>
      <c r="M40" s="53">
        <v>1</v>
      </c>
      <c r="N40" s="53">
        <f t="shared" si="4"/>
        <v>655</v>
      </c>
      <c r="O40" s="53">
        <f t="shared" si="2"/>
        <v>1331</v>
      </c>
    </row>
    <row r="41" spans="1:15" ht="12.75">
      <c r="A41" s="50">
        <v>35</v>
      </c>
      <c r="B41" s="53">
        <v>422</v>
      </c>
      <c r="C41" s="53">
        <v>201</v>
      </c>
      <c r="D41" s="53">
        <v>2</v>
      </c>
      <c r="E41" s="53">
        <v>0</v>
      </c>
      <c r="F41" s="53">
        <v>0</v>
      </c>
      <c r="G41" s="53">
        <f t="shared" si="3"/>
        <v>625</v>
      </c>
      <c r="H41" s="53"/>
      <c r="I41" s="53">
        <v>388</v>
      </c>
      <c r="J41" s="53">
        <v>306</v>
      </c>
      <c r="K41" s="53">
        <v>11</v>
      </c>
      <c r="L41" s="53">
        <v>2</v>
      </c>
      <c r="M41" s="53">
        <v>1</v>
      </c>
      <c r="N41" s="53">
        <f t="shared" si="4"/>
        <v>708</v>
      </c>
      <c r="O41" s="53">
        <f t="shared" si="2"/>
        <v>1333</v>
      </c>
    </row>
    <row r="42" spans="1:15" ht="12.75">
      <c r="A42" s="50">
        <v>36</v>
      </c>
      <c r="B42" s="53">
        <v>415</v>
      </c>
      <c r="C42" s="53">
        <v>206</v>
      </c>
      <c r="D42" s="53">
        <v>10</v>
      </c>
      <c r="E42" s="53">
        <v>0</v>
      </c>
      <c r="F42" s="53">
        <v>2</v>
      </c>
      <c r="G42" s="53">
        <f t="shared" si="3"/>
        <v>633</v>
      </c>
      <c r="H42" s="53"/>
      <c r="I42" s="53">
        <v>346</v>
      </c>
      <c r="J42" s="53">
        <v>319</v>
      </c>
      <c r="K42" s="53">
        <v>16</v>
      </c>
      <c r="L42" s="53">
        <v>4</v>
      </c>
      <c r="M42" s="53">
        <v>0</v>
      </c>
      <c r="N42" s="53">
        <f t="shared" si="4"/>
        <v>685</v>
      </c>
      <c r="O42" s="53">
        <f t="shared" si="2"/>
        <v>1318</v>
      </c>
    </row>
    <row r="43" spans="1:15" ht="12.75">
      <c r="A43" s="50">
        <v>37</v>
      </c>
      <c r="B43" s="53">
        <v>436</v>
      </c>
      <c r="C43" s="53">
        <v>238</v>
      </c>
      <c r="D43" s="53">
        <v>8</v>
      </c>
      <c r="E43" s="53">
        <v>0</v>
      </c>
      <c r="F43" s="53">
        <v>1</v>
      </c>
      <c r="G43" s="53">
        <f t="shared" si="3"/>
        <v>683</v>
      </c>
      <c r="H43" s="53"/>
      <c r="I43" s="53">
        <v>371</v>
      </c>
      <c r="J43" s="53">
        <v>311</v>
      </c>
      <c r="K43" s="53">
        <v>28</v>
      </c>
      <c r="L43" s="53">
        <v>2</v>
      </c>
      <c r="M43" s="53">
        <v>0</v>
      </c>
      <c r="N43" s="53">
        <f t="shared" si="4"/>
        <v>712</v>
      </c>
      <c r="O43" s="53">
        <f t="shared" si="2"/>
        <v>1395</v>
      </c>
    </row>
    <row r="44" spans="1:15" ht="12.75">
      <c r="A44" s="50">
        <v>38</v>
      </c>
      <c r="B44" s="53">
        <v>428</v>
      </c>
      <c r="C44" s="53">
        <v>281</v>
      </c>
      <c r="D44" s="53">
        <v>18</v>
      </c>
      <c r="E44" s="53">
        <v>0</v>
      </c>
      <c r="F44" s="53">
        <v>0</v>
      </c>
      <c r="G44" s="53">
        <f t="shared" si="3"/>
        <v>727</v>
      </c>
      <c r="H44" s="53"/>
      <c r="I44" s="53">
        <v>369</v>
      </c>
      <c r="J44" s="53">
        <v>382</v>
      </c>
      <c r="K44" s="53">
        <v>27</v>
      </c>
      <c r="L44" s="53">
        <v>1</v>
      </c>
      <c r="M44" s="53">
        <v>1</v>
      </c>
      <c r="N44" s="53">
        <f t="shared" si="4"/>
        <v>780</v>
      </c>
      <c r="O44" s="53">
        <f t="shared" si="2"/>
        <v>1507</v>
      </c>
    </row>
    <row r="45" spans="1:15" ht="12.75">
      <c r="A45" s="50">
        <v>39</v>
      </c>
      <c r="B45" s="53">
        <v>499</v>
      </c>
      <c r="C45" s="53">
        <v>300</v>
      </c>
      <c r="D45" s="53">
        <v>11</v>
      </c>
      <c r="E45" s="53">
        <v>0</v>
      </c>
      <c r="F45" s="53">
        <v>2</v>
      </c>
      <c r="G45" s="53">
        <f t="shared" si="3"/>
        <v>812</v>
      </c>
      <c r="H45" s="53"/>
      <c r="I45" s="53">
        <v>408</v>
      </c>
      <c r="J45" s="53">
        <v>383</v>
      </c>
      <c r="K45" s="53">
        <v>27</v>
      </c>
      <c r="L45" s="53">
        <v>2</v>
      </c>
      <c r="M45" s="53">
        <v>0</v>
      </c>
      <c r="N45" s="53">
        <f t="shared" si="4"/>
        <v>820</v>
      </c>
      <c r="O45" s="53">
        <f t="shared" si="2"/>
        <v>1632</v>
      </c>
    </row>
    <row r="46" spans="1:15" ht="12.75">
      <c r="A46" s="50">
        <v>40</v>
      </c>
      <c r="B46" s="53">
        <v>479</v>
      </c>
      <c r="C46" s="53">
        <v>331</v>
      </c>
      <c r="D46" s="53">
        <v>22</v>
      </c>
      <c r="E46" s="53">
        <v>0</v>
      </c>
      <c r="F46" s="53">
        <v>3</v>
      </c>
      <c r="G46" s="53">
        <f t="shared" si="3"/>
        <v>835</v>
      </c>
      <c r="H46" s="53"/>
      <c r="I46" s="53">
        <v>404</v>
      </c>
      <c r="J46" s="53">
        <v>449</v>
      </c>
      <c r="K46" s="53">
        <v>45</v>
      </c>
      <c r="L46" s="53">
        <v>8</v>
      </c>
      <c r="M46" s="53">
        <v>0</v>
      </c>
      <c r="N46" s="53">
        <f t="shared" si="4"/>
        <v>906</v>
      </c>
      <c r="O46" s="53">
        <f t="shared" si="2"/>
        <v>1741</v>
      </c>
    </row>
    <row r="47" spans="1:15" ht="12.75">
      <c r="A47" s="50">
        <v>41</v>
      </c>
      <c r="B47" s="53">
        <v>513</v>
      </c>
      <c r="C47" s="53">
        <v>393</v>
      </c>
      <c r="D47" s="53">
        <v>32</v>
      </c>
      <c r="E47" s="53">
        <v>0</v>
      </c>
      <c r="F47" s="53">
        <v>1</v>
      </c>
      <c r="G47" s="53">
        <f t="shared" si="3"/>
        <v>939</v>
      </c>
      <c r="H47" s="53"/>
      <c r="I47" s="53">
        <v>399</v>
      </c>
      <c r="J47" s="53">
        <v>501</v>
      </c>
      <c r="K47" s="53">
        <v>46</v>
      </c>
      <c r="L47" s="53">
        <v>3</v>
      </c>
      <c r="M47" s="53">
        <v>0</v>
      </c>
      <c r="N47" s="53">
        <f t="shared" si="4"/>
        <v>949</v>
      </c>
      <c r="O47" s="53">
        <f t="shared" si="2"/>
        <v>1888</v>
      </c>
    </row>
    <row r="48" spans="1:15" ht="12.75">
      <c r="A48" s="50">
        <v>42</v>
      </c>
      <c r="B48" s="53">
        <v>458</v>
      </c>
      <c r="C48" s="53">
        <v>409</v>
      </c>
      <c r="D48" s="53">
        <v>21</v>
      </c>
      <c r="E48" s="53">
        <v>1</v>
      </c>
      <c r="F48" s="53">
        <v>0</v>
      </c>
      <c r="G48" s="53">
        <f t="shared" si="3"/>
        <v>889</v>
      </c>
      <c r="H48" s="53"/>
      <c r="I48" s="53">
        <v>413</v>
      </c>
      <c r="J48" s="53">
        <v>546</v>
      </c>
      <c r="K48" s="53">
        <v>51</v>
      </c>
      <c r="L48" s="53">
        <v>5</v>
      </c>
      <c r="M48" s="53">
        <v>0</v>
      </c>
      <c r="N48" s="53">
        <f t="shared" si="4"/>
        <v>1015</v>
      </c>
      <c r="O48" s="53">
        <f t="shared" si="2"/>
        <v>1904</v>
      </c>
    </row>
    <row r="49" spans="1:15" ht="12.75">
      <c r="A49" s="50">
        <v>43</v>
      </c>
      <c r="B49" s="53">
        <v>539</v>
      </c>
      <c r="C49" s="53">
        <v>501</v>
      </c>
      <c r="D49" s="53">
        <v>30</v>
      </c>
      <c r="E49" s="53">
        <v>4</v>
      </c>
      <c r="F49" s="53">
        <v>0</v>
      </c>
      <c r="G49" s="53">
        <f t="shared" si="3"/>
        <v>1074</v>
      </c>
      <c r="H49" s="53"/>
      <c r="I49" s="53">
        <v>430</v>
      </c>
      <c r="J49" s="53">
        <v>599</v>
      </c>
      <c r="K49" s="53">
        <v>66</v>
      </c>
      <c r="L49" s="53">
        <v>5</v>
      </c>
      <c r="M49" s="53">
        <v>0</v>
      </c>
      <c r="N49" s="53">
        <f t="shared" si="4"/>
        <v>1100</v>
      </c>
      <c r="O49" s="53">
        <f t="shared" si="2"/>
        <v>2174</v>
      </c>
    </row>
    <row r="50" spans="1:15" ht="12.75">
      <c r="A50" s="50">
        <v>44</v>
      </c>
      <c r="B50" s="53">
        <v>514</v>
      </c>
      <c r="C50" s="53">
        <v>477</v>
      </c>
      <c r="D50" s="53">
        <v>43</v>
      </c>
      <c r="E50" s="53">
        <v>0</v>
      </c>
      <c r="F50" s="53">
        <v>1</v>
      </c>
      <c r="G50" s="53">
        <f t="shared" si="3"/>
        <v>1035</v>
      </c>
      <c r="H50" s="53"/>
      <c r="I50" s="53">
        <v>469</v>
      </c>
      <c r="J50" s="53">
        <v>545</v>
      </c>
      <c r="K50" s="53">
        <v>58</v>
      </c>
      <c r="L50" s="53">
        <v>6</v>
      </c>
      <c r="M50" s="53">
        <v>2</v>
      </c>
      <c r="N50" s="53">
        <f t="shared" si="4"/>
        <v>1080</v>
      </c>
      <c r="O50" s="53">
        <f t="shared" si="2"/>
        <v>2115</v>
      </c>
    </row>
    <row r="51" spans="1:15" ht="12.75">
      <c r="A51" s="50">
        <v>45</v>
      </c>
      <c r="B51" s="53">
        <v>513</v>
      </c>
      <c r="C51" s="53">
        <v>522</v>
      </c>
      <c r="D51" s="53">
        <v>44</v>
      </c>
      <c r="E51" s="53">
        <v>2</v>
      </c>
      <c r="F51" s="53">
        <v>2</v>
      </c>
      <c r="G51" s="53">
        <f t="shared" si="3"/>
        <v>1083</v>
      </c>
      <c r="H51" s="53"/>
      <c r="I51" s="53">
        <v>421</v>
      </c>
      <c r="J51" s="53">
        <v>588</v>
      </c>
      <c r="K51" s="53">
        <v>72</v>
      </c>
      <c r="L51" s="53">
        <v>10</v>
      </c>
      <c r="M51" s="53">
        <v>3</v>
      </c>
      <c r="N51" s="53">
        <f t="shared" si="4"/>
        <v>1094</v>
      </c>
      <c r="O51" s="53">
        <f t="shared" si="2"/>
        <v>2177</v>
      </c>
    </row>
    <row r="52" spans="1:15" ht="12.75">
      <c r="A52" s="50">
        <v>46</v>
      </c>
      <c r="B52" s="53">
        <v>455</v>
      </c>
      <c r="C52" s="53">
        <v>519</v>
      </c>
      <c r="D52" s="53">
        <v>36</v>
      </c>
      <c r="E52" s="53">
        <v>3</v>
      </c>
      <c r="F52" s="53">
        <v>2</v>
      </c>
      <c r="G52" s="53">
        <f t="shared" si="3"/>
        <v>1015</v>
      </c>
      <c r="H52" s="53"/>
      <c r="I52" s="53">
        <v>406</v>
      </c>
      <c r="J52" s="53">
        <v>563</v>
      </c>
      <c r="K52" s="53">
        <v>70</v>
      </c>
      <c r="L52" s="53">
        <v>14</v>
      </c>
      <c r="M52" s="53">
        <v>0</v>
      </c>
      <c r="N52" s="53">
        <f t="shared" si="4"/>
        <v>1053</v>
      </c>
      <c r="O52" s="53">
        <f t="shared" si="2"/>
        <v>2068</v>
      </c>
    </row>
    <row r="53" spans="1:15" ht="12.75">
      <c r="A53" s="50">
        <v>47</v>
      </c>
      <c r="B53" s="53">
        <v>412</v>
      </c>
      <c r="C53" s="53">
        <v>519</v>
      </c>
      <c r="D53" s="53">
        <v>51</v>
      </c>
      <c r="E53" s="53">
        <v>3</v>
      </c>
      <c r="F53" s="53">
        <v>2</v>
      </c>
      <c r="G53" s="53">
        <f t="shared" si="3"/>
        <v>987</v>
      </c>
      <c r="H53" s="53"/>
      <c r="I53" s="53">
        <v>376</v>
      </c>
      <c r="J53" s="53">
        <v>703</v>
      </c>
      <c r="K53" s="53">
        <v>81</v>
      </c>
      <c r="L53" s="53">
        <v>8</v>
      </c>
      <c r="M53" s="53">
        <v>0</v>
      </c>
      <c r="N53" s="53">
        <f t="shared" si="4"/>
        <v>1168</v>
      </c>
      <c r="O53" s="53">
        <f t="shared" si="2"/>
        <v>2155</v>
      </c>
    </row>
    <row r="54" spans="1:15" ht="12.75">
      <c r="A54" s="50">
        <v>48</v>
      </c>
      <c r="B54" s="53">
        <v>412</v>
      </c>
      <c r="C54" s="53">
        <v>614</v>
      </c>
      <c r="D54" s="53">
        <v>56</v>
      </c>
      <c r="E54" s="53">
        <v>2</v>
      </c>
      <c r="F54" s="53">
        <v>1</v>
      </c>
      <c r="G54" s="53">
        <f t="shared" si="3"/>
        <v>1085</v>
      </c>
      <c r="H54" s="53"/>
      <c r="I54" s="53">
        <v>386</v>
      </c>
      <c r="J54" s="53">
        <v>633</v>
      </c>
      <c r="K54" s="53">
        <v>114</v>
      </c>
      <c r="L54" s="53">
        <v>15</v>
      </c>
      <c r="M54" s="53">
        <v>1</v>
      </c>
      <c r="N54" s="53">
        <f t="shared" si="4"/>
        <v>1149</v>
      </c>
      <c r="O54" s="53">
        <f t="shared" si="2"/>
        <v>2234</v>
      </c>
    </row>
    <row r="55" spans="1:15" ht="12.75">
      <c r="A55" s="50">
        <v>49</v>
      </c>
      <c r="B55" s="53">
        <v>398</v>
      </c>
      <c r="C55" s="53">
        <v>606</v>
      </c>
      <c r="D55" s="53">
        <v>66</v>
      </c>
      <c r="E55" s="53">
        <v>2</v>
      </c>
      <c r="F55" s="53">
        <v>0</v>
      </c>
      <c r="G55" s="53">
        <f t="shared" si="3"/>
        <v>1072</v>
      </c>
      <c r="H55" s="53"/>
      <c r="I55" s="53">
        <v>349</v>
      </c>
      <c r="J55" s="53">
        <v>719</v>
      </c>
      <c r="K55" s="53">
        <v>105</v>
      </c>
      <c r="L55" s="53">
        <v>13</v>
      </c>
      <c r="M55" s="53">
        <v>1</v>
      </c>
      <c r="N55" s="53">
        <f t="shared" si="4"/>
        <v>1187</v>
      </c>
      <c r="O55" s="53">
        <f t="shared" si="2"/>
        <v>2259</v>
      </c>
    </row>
    <row r="56" spans="1:15" ht="12.75">
      <c r="A56" s="73">
        <v>50</v>
      </c>
      <c r="B56" s="74">
        <v>339</v>
      </c>
      <c r="C56" s="74">
        <v>638</v>
      </c>
      <c r="D56" s="74">
        <v>72</v>
      </c>
      <c r="E56" s="74">
        <v>7</v>
      </c>
      <c r="F56" s="74">
        <v>0</v>
      </c>
      <c r="G56" s="74">
        <f t="shared" si="3"/>
        <v>1056</v>
      </c>
      <c r="H56" s="74"/>
      <c r="I56" s="74">
        <v>329</v>
      </c>
      <c r="J56" s="74">
        <v>659</v>
      </c>
      <c r="K56" s="74">
        <v>100</v>
      </c>
      <c r="L56" s="74">
        <v>22</v>
      </c>
      <c r="M56" s="74">
        <v>1</v>
      </c>
      <c r="N56" s="74">
        <f t="shared" si="4"/>
        <v>1111</v>
      </c>
      <c r="O56" s="74">
        <f t="shared" si="2"/>
        <v>2167</v>
      </c>
    </row>
    <row r="57" spans="1:15" s="192" customFormat="1" ht="12.75">
      <c r="A57" s="360" t="s">
        <v>385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</row>
    <row r="58" spans="1:15" ht="12.75">
      <c r="A58" s="50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4" s="44" customFormat="1" ht="12.75">
      <c r="A59" s="48" t="s">
        <v>399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</row>
    <row r="60" spans="1:15" ht="12.75" customHeight="1">
      <c r="A60" s="361" t="s">
        <v>62</v>
      </c>
      <c r="B60" s="363" t="s">
        <v>33</v>
      </c>
      <c r="C60" s="363"/>
      <c r="D60" s="363"/>
      <c r="E60" s="363"/>
      <c r="F60" s="363"/>
      <c r="G60" s="363"/>
      <c r="H60" s="76"/>
      <c r="I60" s="363" t="s">
        <v>21</v>
      </c>
      <c r="J60" s="363"/>
      <c r="K60" s="363"/>
      <c r="L60" s="363"/>
      <c r="M60" s="363"/>
      <c r="N60" s="363"/>
      <c r="O60" s="364" t="s">
        <v>10</v>
      </c>
    </row>
    <row r="61" spans="1:15" s="47" customFormat="1" ht="21.75">
      <c r="A61" s="362"/>
      <c r="B61" s="52" t="s">
        <v>42</v>
      </c>
      <c r="C61" s="52" t="s">
        <v>40</v>
      </c>
      <c r="D61" s="52" t="s">
        <v>41</v>
      </c>
      <c r="E61" s="52" t="s">
        <v>386</v>
      </c>
      <c r="F61" s="52" t="s">
        <v>383</v>
      </c>
      <c r="G61" s="51" t="s">
        <v>39</v>
      </c>
      <c r="H61" s="51"/>
      <c r="I61" s="52" t="s">
        <v>42</v>
      </c>
      <c r="J61" s="52" t="s">
        <v>40</v>
      </c>
      <c r="K61" s="52" t="s">
        <v>41</v>
      </c>
      <c r="L61" s="52" t="s">
        <v>386</v>
      </c>
      <c r="M61" s="52" t="s">
        <v>384</v>
      </c>
      <c r="N61" s="51" t="s">
        <v>39</v>
      </c>
      <c r="O61" s="365"/>
    </row>
    <row r="62" spans="1:15" ht="12.75">
      <c r="A62" s="50">
        <v>51</v>
      </c>
      <c r="B62" s="53">
        <v>371</v>
      </c>
      <c r="C62" s="53">
        <v>672</v>
      </c>
      <c r="D62" s="53">
        <v>80</v>
      </c>
      <c r="E62" s="53">
        <v>7</v>
      </c>
      <c r="F62" s="53">
        <v>1</v>
      </c>
      <c r="G62" s="53">
        <f aca="true" t="shared" si="5" ref="G62:G93">SUM(B62:F62)</f>
        <v>1131</v>
      </c>
      <c r="H62" s="53"/>
      <c r="I62" s="53">
        <v>336</v>
      </c>
      <c r="J62" s="53">
        <v>698</v>
      </c>
      <c r="K62" s="53">
        <v>114</v>
      </c>
      <c r="L62" s="53">
        <v>19</v>
      </c>
      <c r="M62" s="53">
        <v>0</v>
      </c>
      <c r="N62" s="53">
        <f aca="true" t="shared" si="6" ref="N62:N93">SUM(I62:M62)</f>
        <v>1167</v>
      </c>
      <c r="O62" s="53">
        <f>G62+N62</f>
        <v>2298</v>
      </c>
    </row>
    <row r="63" spans="1:15" ht="12.75">
      <c r="A63" s="50">
        <v>52</v>
      </c>
      <c r="B63" s="53">
        <v>290</v>
      </c>
      <c r="C63" s="53">
        <v>658</v>
      </c>
      <c r="D63" s="53">
        <v>89</v>
      </c>
      <c r="E63" s="53">
        <v>6</v>
      </c>
      <c r="F63" s="53">
        <v>3</v>
      </c>
      <c r="G63" s="53">
        <f t="shared" si="5"/>
        <v>1046</v>
      </c>
      <c r="H63" s="53"/>
      <c r="I63" s="53">
        <v>312</v>
      </c>
      <c r="J63" s="53">
        <v>717</v>
      </c>
      <c r="K63" s="53">
        <v>119</v>
      </c>
      <c r="L63" s="53">
        <v>23</v>
      </c>
      <c r="M63" s="53">
        <v>1</v>
      </c>
      <c r="N63" s="53">
        <f t="shared" si="6"/>
        <v>1172</v>
      </c>
      <c r="O63" s="53">
        <f aca="true" t="shared" si="7" ref="O63:O120">G63+N63</f>
        <v>2218</v>
      </c>
    </row>
    <row r="64" spans="1:15" ht="12.75">
      <c r="A64" s="50">
        <v>53</v>
      </c>
      <c r="B64" s="53">
        <v>294</v>
      </c>
      <c r="C64" s="53">
        <v>739</v>
      </c>
      <c r="D64" s="53">
        <v>100</v>
      </c>
      <c r="E64" s="53">
        <v>5</v>
      </c>
      <c r="F64" s="53">
        <v>2</v>
      </c>
      <c r="G64" s="53">
        <f t="shared" si="5"/>
        <v>1140</v>
      </c>
      <c r="H64" s="53"/>
      <c r="I64" s="53">
        <v>313</v>
      </c>
      <c r="J64" s="53">
        <v>725</v>
      </c>
      <c r="K64" s="53">
        <v>124</v>
      </c>
      <c r="L64" s="53">
        <v>32</v>
      </c>
      <c r="M64" s="53">
        <v>1</v>
      </c>
      <c r="N64" s="53">
        <f t="shared" si="6"/>
        <v>1195</v>
      </c>
      <c r="O64" s="53">
        <f t="shared" si="7"/>
        <v>2335</v>
      </c>
    </row>
    <row r="65" spans="1:15" ht="12.75">
      <c r="A65" s="50">
        <v>54</v>
      </c>
      <c r="B65" s="53">
        <v>260</v>
      </c>
      <c r="C65" s="53">
        <v>743</v>
      </c>
      <c r="D65" s="53">
        <v>83</v>
      </c>
      <c r="E65" s="53">
        <v>9</v>
      </c>
      <c r="F65" s="53">
        <v>0</v>
      </c>
      <c r="G65" s="53">
        <f t="shared" si="5"/>
        <v>1095</v>
      </c>
      <c r="H65" s="53"/>
      <c r="I65" s="53">
        <v>287</v>
      </c>
      <c r="J65" s="53">
        <v>753</v>
      </c>
      <c r="K65" s="53">
        <v>117</v>
      </c>
      <c r="L65" s="53">
        <v>24</v>
      </c>
      <c r="M65" s="53">
        <v>0</v>
      </c>
      <c r="N65" s="53">
        <f t="shared" si="6"/>
        <v>1181</v>
      </c>
      <c r="O65" s="53">
        <f t="shared" si="7"/>
        <v>2276</v>
      </c>
    </row>
    <row r="66" spans="1:15" ht="12.75">
      <c r="A66" s="50">
        <v>55</v>
      </c>
      <c r="B66" s="53">
        <v>254</v>
      </c>
      <c r="C66" s="53">
        <v>670</v>
      </c>
      <c r="D66" s="53">
        <v>93</v>
      </c>
      <c r="E66" s="53">
        <v>9</v>
      </c>
      <c r="F66" s="53">
        <v>1</v>
      </c>
      <c r="G66" s="53">
        <f t="shared" si="5"/>
        <v>1027</v>
      </c>
      <c r="H66" s="53"/>
      <c r="I66" s="53">
        <v>260</v>
      </c>
      <c r="J66" s="53">
        <v>699</v>
      </c>
      <c r="K66" s="53">
        <v>119</v>
      </c>
      <c r="L66" s="53">
        <v>39</v>
      </c>
      <c r="M66" s="53">
        <v>0</v>
      </c>
      <c r="N66" s="53">
        <f t="shared" si="6"/>
        <v>1117</v>
      </c>
      <c r="O66" s="53">
        <f t="shared" si="7"/>
        <v>2144</v>
      </c>
    </row>
    <row r="67" spans="1:15" ht="12.75">
      <c r="A67" s="50">
        <v>56</v>
      </c>
      <c r="B67" s="53">
        <v>198</v>
      </c>
      <c r="C67" s="53">
        <v>681</v>
      </c>
      <c r="D67" s="53">
        <v>91</v>
      </c>
      <c r="E67" s="53">
        <v>11</v>
      </c>
      <c r="F67" s="53">
        <v>0</v>
      </c>
      <c r="G67" s="53">
        <f t="shared" si="5"/>
        <v>981</v>
      </c>
      <c r="H67" s="53"/>
      <c r="I67" s="53">
        <v>261</v>
      </c>
      <c r="J67" s="53">
        <v>740</v>
      </c>
      <c r="K67" s="53">
        <v>132</v>
      </c>
      <c r="L67" s="53">
        <v>41</v>
      </c>
      <c r="M67" s="53">
        <v>0</v>
      </c>
      <c r="N67" s="53">
        <f t="shared" si="6"/>
        <v>1174</v>
      </c>
      <c r="O67" s="53">
        <f t="shared" si="7"/>
        <v>2155</v>
      </c>
    </row>
    <row r="68" spans="1:15" ht="12.75">
      <c r="A68" s="50">
        <v>57</v>
      </c>
      <c r="B68" s="53">
        <v>198</v>
      </c>
      <c r="C68" s="53">
        <v>711</v>
      </c>
      <c r="D68" s="53">
        <v>76</v>
      </c>
      <c r="E68" s="53">
        <v>16</v>
      </c>
      <c r="F68" s="53">
        <v>0</v>
      </c>
      <c r="G68" s="53">
        <f t="shared" si="5"/>
        <v>1001</v>
      </c>
      <c r="H68" s="53"/>
      <c r="I68" s="53">
        <v>227</v>
      </c>
      <c r="J68" s="53">
        <v>729</v>
      </c>
      <c r="K68" s="53">
        <v>113</v>
      </c>
      <c r="L68" s="53">
        <v>45</v>
      </c>
      <c r="M68" s="53">
        <v>0</v>
      </c>
      <c r="N68" s="53">
        <f t="shared" si="6"/>
        <v>1114</v>
      </c>
      <c r="O68" s="53">
        <f t="shared" si="7"/>
        <v>2115</v>
      </c>
    </row>
    <row r="69" spans="1:15" ht="12.75">
      <c r="A69" s="50">
        <v>58</v>
      </c>
      <c r="B69" s="53">
        <v>169</v>
      </c>
      <c r="C69" s="53">
        <v>712</v>
      </c>
      <c r="D69" s="53">
        <v>80</v>
      </c>
      <c r="E69" s="53">
        <v>16</v>
      </c>
      <c r="F69" s="53">
        <v>0</v>
      </c>
      <c r="G69" s="53">
        <f t="shared" si="5"/>
        <v>977</v>
      </c>
      <c r="H69" s="53"/>
      <c r="I69" s="53">
        <v>234</v>
      </c>
      <c r="J69" s="53">
        <v>695</v>
      </c>
      <c r="K69" s="53">
        <v>103</v>
      </c>
      <c r="L69" s="53">
        <v>43</v>
      </c>
      <c r="M69" s="53">
        <v>0</v>
      </c>
      <c r="N69" s="53">
        <f t="shared" si="6"/>
        <v>1075</v>
      </c>
      <c r="O69" s="53">
        <f t="shared" si="7"/>
        <v>2052</v>
      </c>
    </row>
    <row r="70" spans="1:15" ht="12.75">
      <c r="A70" s="50">
        <v>59</v>
      </c>
      <c r="B70" s="53">
        <v>159</v>
      </c>
      <c r="C70" s="53">
        <v>668</v>
      </c>
      <c r="D70" s="53">
        <v>83</v>
      </c>
      <c r="E70" s="53">
        <v>17</v>
      </c>
      <c r="F70" s="53">
        <v>0</v>
      </c>
      <c r="G70" s="53">
        <f t="shared" si="5"/>
        <v>927</v>
      </c>
      <c r="H70" s="53"/>
      <c r="I70" s="53">
        <v>228</v>
      </c>
      <c r="J70" s="53">
        <v>624</v>
      </c>
      <c r="K70" s="53">
        <v>111</v>
      </c>
      <c r="L70" s="53">
        <v>60</v>
      </c>
      <c r="M70" s="53">
        <v>0</v>
      </c>
      <c r="N70" s="53">
        <f t="shared" si="6"/>
        <v>1023</v>
      </c>
      <c r="O70" s="53">
        <f t="shared" si="7"/>
        <v>1950</v>
      </c>
    </row>
    <row r="71" spans="1:15" ht="12.75">
      <c r="A71" s="50">
        <v>60</v>
      </c>
      <c r="B71" s="53">
        <v>162</v>
      </c>
      <c r="C71" s="53">
        <v>684</v>
      </c>
      <c r="D71" s="53">
        <v>83</v>
      </c>
      <c r="E71" s="53">
        <v>18</v>
      </c>
      <c r="F71" s="53">
        <v>0</v>
      </c>
      <c r="G71" s="53">
        <f t="shared" si="5"/>
        <v>947</v>
      </c>
      <c r="H71" s="53"/>
      <c r="I71" s="53">
        <v>203</v>
      </c>
      <c r="J71" s="53">
        <v>668</v>
      </c>
      <c r="K71" s="53">
        <v>106</v>
      </c>
      <c r="L71" s="53">
        <v>72</v>
      </c>
      <c r="M71" s="53">
        <v>0</v>
      </c>
      <c r="N71" s="53">
        <f t="shared" si="6"/>
        <v>1049</v>
      </c>
      <c r="O71" s="53">
        <f t="shared" si="7"/>
        <v>1996</v>
      </c>
    </row>
    <row r="72" spans="1:15" ht="12.75">
      <c r="A72" s="50">
        <v>61</v>
      </c>
      <c r="B72" s="53">
        <v>120</v>
      </c>
      <c r="C72" s="53">
        <v>627</v>
      </c>
      <c r="D72" s="53">
        <v>71</v>
      </c>
      <c r="E72" s="53">
        <v>19</v>
      </c>
      <c r="F72" s="53">
        <v>0</v>
      </c>
      <c r="G72" s="53">
        <f t="shared" si="5"/>
        <v>837</v>
      </c>
      <c r="H72" s="53"/>
      <c r="I72" s="53">
        <v>195</v>
      </c>
      <c r="J72" s="53">
        <v>679</v>
      </c>
      <c r="K72" s="53">
        <v>112</v>
      </c>
      <c r="L72" s="53">
        <v>74</v>
      </c>
      <c r="M72" s="53">
        <v>0</v>
      </c>
      <c r="N72" s="53">
        <f t="shared" si="6"/>
        <v>1060</v>
      </c>
      <c r="O72" s="53">
        <f t="shared" si="7"/>
        <v>1897</v>
      </c>
    </row>
    <row r="73" spans="1:15" ht="12.75">
      <c r="A73" s="50">
        <v>62</v>
      </c>
      <c r="B73" s="53">
        <v>129</v>
      </c>
      <c r="C73" s="53">
        <v>620</v>
      </c>
      <c r="D73" s="53">
        <v>81</v>
      </c>
      <c r="E73" s="53">
        <v>14</v>
      </c>
      <c r="F73" s="53">
        <v>0</v>
      </c>
      <c r="G73" s="53">
        <f t="shared" si="5"/>
        <v>844</v>
      </c>
      <c r="H73" s="53"/>
      <c r="I73" s="53">
        <v>150</v>
      </c>
      <c r="J73" s="53">
        <v>651</v>
      </c>
      <c r="K73" s="53">
        <v>94</v>
      </c>
      <c r="L73" s="53">
        <v>57</v>
      </c>
      <c r="M73" s="53">
        <v>0</v>
      </c>
      <c r="N73" s="53">
        <f t="shared" si="6"/>
        <v>952</v>
      </c>
      <c r="O73" s="53">
        <f t="shared" si="7"/>
        <v>1796</v>
      </c>
    </row>
    <row r="74" spans="1:15" ht="12.75">
      <c r="A74" s="50">
        <v>63</v>
      </c>
      <c r="B74" s="53">
        <v>98</v>
      </c>
      <c r="C74" s="53">
        <v>615</v>
      </c>
      <c r="D74" s="53">
        <v>65</v>
      </c>
      <c r="E74" s="53">
        <v>23</v>
      </c>
      <c r="F74" s="53">
        <v>0</v>
      </c>
      <c r="G74" s="53">
        <f t="shared" si="5"/>
        <v>801</v>
      </c>
      <c r="H74" s="53"/>
      <c r="I74" s="53">
        <v>145</v>
      </c>
      <c r="J74" s="53">
        <v>610</v>
      </c>
      <c r="K74" s="53">
        <v>88</v>
      </c>
      <c r="L74" s="53">
        <v>89</v>
      </c>
      <c r="M74" s="53">
        <v>1</v>
      </c>
      <c r="N74" s="53">
        <f t="shared" si="6"/>
        <v>933</v>
      </c>
      <c r="O74" s="53">
        <f t="shared" si="7"/>
        <v>1734</v>
      </c>
    </row>
    <row r="75" spans="1:15" ht="12.75">
      <c r="A75" s="50">
        <v>64</v>
      </c>
      <c r="B75" s="53">
        <v>93</v>
      </c>
      <c r="C75" s="53">
        <v>661</v>
      </c>
      <c r="D75" s="53">
        <v>56</v>
      </c>
      <c r="E75" s="53">
        <v>26</v>
      </c>
      <c r="F75" s="53">
        <v>0</v>
      </c>
      <c r="G75" s="53">
        <f t="shared" si="5"/>
        <v>836</v>
      </c>
      <c r="H75" s="53"/>
      <c r="I75" s="53">
        <v>138</v>
      </c>
      <c r="J75" s="53">
        <v>619</v>
      </c>
      <c r="K75" s="53">
        <v>84</v>
      </c>
      <c r="L75" s="53">
        <v>74</v>
      </c>
      <c r="M75" s="53">
        <v>0</v>
      </c>
      <c r="N75" s="53">
        <f t="shared" si="6"/>
        <v>915</v>
      </c>
      <c r="O75" s="53">
        <f t="shared" si="7"/>
        <v>1751</v>
      </c>
    </row>
    <row r="76" spans="1:15" ht="12.75">
      <c r="A76" s="50">
        <v>65</v>
      </c>
      <c r="B76" s="53">
        <v>80</v>
      </c>
      <c r="C76" s="53">
        <v>644</v>
      </c>
      <c r="D76" s="53">
        <v>50</v>
      </c>
      <c r="E76" s="53">
        <v>28</v>
      </c>
      <c r="F76" s="53">
        <v>0</v>
      </c>
      <c r="G76" s="53">
        <f t="shared" si="5"/>
        <v>802</v>
      </c>
      <c r="H76" s="53"/>
      <c r="I76" s="53">
        <v>129</v>
      </c>
      <c r="J76" s="53">
        <v>650</v>
      </c>
      <c r="K76" s="53">
        <v>71</v>
      </c>
      <c r="L76" s="53">
        <v>121</v>
      </c>
      <c r="M76" s="53">
        <v>1</v>
      </c>
      <c r="N76" s="53">
        <f t="shared" si="6"/>
        <v>972</v>
      </c>
      <c r="O76" s="53">
        <f t="shared" si="7"/>
        <v>1774</v>
      </c>
    </row>
    <row r="77" spans="1:15" ht="12.75">
      <c r="A77" s="50">
        <v>66</v>
      </c>
      <c r="B77" s="53">
        <v>91</v>
      </c>
      <c r="C77" s="53">
        <v>618</v>
      </c>
      <c r="D77" s="53">
        <v>49</v>
      </c>
      <c r="E77" s="53">
        <v>33</v>
      </c>
      <c r="F77" s="53">
        <v>0</v>
      </c>
      <c r="G77" s="53">
        <f t="shared" si="5"/>
        <v>791</v>
      </c>
      <c r="H77" s="53"/>
      <c r="I77" s="53">
        <v>115</v>
      </c>
      <c r="J77" s="53">
        <v>600</v>
      </c>
      <c r="K77" s="53">
        <v>76</v>
      </c>
      <c r="L77" s="53">
        <v>110</v>
      </c>
      <c r="M77" s="53">
        <v>0</v>
      </c>
      <c r="N77" s="53">
        <f t="shared" si="6"/>
        <v>901</v>
      </c>
      <c r="O77" s="53">
        <f t="shared" si="7"/>
        <v>1692</v>
      </c>
    </row>
    <row r="78" spans="1:15" ht="12.75">
      <c r="A78" s="50">
        <v>67</v>
      </c>
      <c r="B78" s="53">
        <v>73</v>
      </c>
      <c r="C78" s="53">
        <v>649</v>
      </c>
      <c r="D78" s="53">
        <v>51</v>
      </c>
      <c r="E78" s="53">
        <v>37</v>
      </c>
      <c r="F78" s="53">
        <v>0</v>
      </c>
      <c r="G78" s="53">
        <f t="shared" si="5"/>
        <v>810</v>
      </c>
      <c r="H78" s="53"/>
      <c r="I78" s="53">
        <v>116</v>
      </c>
      <c r="J78" s="53">
        <v>669</v>
      </c>
      <c r="K78" s="53">
        <v>66</v>
      </c>
      <c r="L78" s="53">
        <v>133</v>
      </c>
      <c r="M78" s="53">
        <v>0</v>
      </c>
      <c r="N78" s="53">
        <f t="shared" si="6"/>
        <v>984</v>
      </c>
      <c r="O78" s="53">
        <f t="shared" si="7"/>
        <v>1794</v>
      </c>
    </row>
    <row r="79" spans="1:15" ht="12.75">
      <c r="A79" s="50">
        <v>68</v>
      </c>
      <c r="B79" s="53">
        <v>56</v>
      </c>
      <c r="C79" s="53">
        <v>654</v>
      </c>
      <c r="D79" s="53">
        <v>43</v>
      </c>
      <c r="E79" s="53">
        <v>35</v>
      </c>
      <c r="F79" s="53">
        <v>0</v>
      </c>
      <c r="G79" s="53">
        <f t="shared" si="5"/>
        <v>788</v>
      </c>
      <c r="H79" s="53"/>
      <c r="I79" s="53">
        <v>95</v>
      </c>
      <c r="J79" s="53">
        <v>636</v>
      </c>
      <c r="K79" s="53">
        <v>89</v>
      </c>
      <c r="L79" s="53">
        <v>162</v>
      </c>
      <c r="M79" s="53">
        <v>0</v>
      </c>
      <c r="N79" s="53">
        <f t="shared" si="6"/>
        <v>982</v>
      </c>
      <c r="O79" s="53">
        <f t="shared" si="7"/>
        <v>1770</v>
      </c>
    </row>
    <row r="80" spans="1:15" ht="12.75">
      <c r="A80" s="50">
        <v>69</v>
      </c>
      <c r="B80" s="53">
        <v>54</v>
      </c>
      <c r="C80" s="53">
        <v>709</v>
      </c>
      <c r="D80" s="53">
        <v>50</v>
      </c>
      <c r="E80" s="53">
        <v>38</v>
      </c>
      <c r="F80" s="53">
        <v>0</v>
      </c>
      <c r="G80" s="53">
        <f t="shared" si="5"/>
        <v>851</v>
      </c>
      <c r="H80" s="53"/>
      <c r="I80" s="53">
        <v>87</v>
      </c>
      <c r="J80" s="53">
        <v>688</v>
      </c>
      <c r="K80" s="53">
        <v>84</v>
      </c>
      <c r="L80" s="53">
        <v>192</v>
      </c>
      <c r="M80" s="53">
        <v>0</v>
      </c>
      <c r="N80" s="53">
        <f t="shared" si="6"/>
        <v>1051</v>
      </c>
      <c r="O80" s="53">
        <f t="shared" si="7"/>
        <v>1902</v>
      </c>
    </row>
    <row r="81" spans="1:15" ht="12.75">
      <c r="A81" s="50">
        <v>70</v>
      </c>
      <c r="B81" s="53">
        <v>65</v>
      </c>
      <c r="C81" s="53">
        <v>756</v>
      </c>
      <c r="D81" s="53">
        <v>40</v>
      </c>
      <c r="E81" s="53">
        <v>61</v>
      </c>
      <c r="F81" s="53">
        <v>1</v>
      </c>
      <c r="G81" s="53">
        <f t="shared" si="5"/>
        <v>923</v>
      </c>
      <c r="H81" s="53"/>
      <c r="I81" s="53">
        <v>87</v>
      </c>
      <c r="J81" s="53">
        <v>702</v>
      </c>
      <c r="K81" s="53">
        <v>59</v>
      </c>
      <c r="L81" s="53">
        <v>225</v>
      </c>
      <c r="M81" s="53">
        <v>0</v>
      </c>
      <c r="N81" s="53">
        <f t="shared" si="6"/>
        <v>1073</v>
      </c>
      <c r="O81" s="53">
        <f t="shared" si="7"/>
        <v>1996</v>
      </c>
    </row>
    <row r="82" spans="1:15" ht="12.75">
      <c r="A82" s="50">
        <v>71</v>
      </c>
      <c r="B82" s="53">
        <v>64</v>
      </c>
      <c r="C82" s="53">
        <v>745</v>
      </c>
      <c r="D82" s="53">
        <v>38</v>
      </c>
      <c r="E82" s="53">
        <v>58</v>
      </c>
      <c r="F82" s="53">
        <v>0</v>
      </c>
      <c r="G82" s="53">
        <f t="shared" si="5"/>
        <v>905</v>
      </c>
      <c r="H82" s="53"/>
      <c r="I82" s="53">
        <v>82</v>
      </c>
      <c r="J82" s="53">
        <v>728</v>
      </c>
      <c r="K82" s="53">
        <v>52</v>
      </c>
      <c r="L82" s="53">
        <v>259</v>
      </c>
      <c r="M82" s="53">
        <v>0</v>
      </c>
      <c r="N82" s="53">
        <f t="shared" si="6"/>
        <v>1121</v>
      </c>
      <c r="O82" s="53">
        <f t="shared" si="7"/>
        <v>2026</v>
      </c>
    </row>
    <row r="83" spans="1:15" ht="12.75">
      <c r="A83" s="50">
        <v>72</v>
      </c>
      <c r="B83" s="53">
        <v>38</v>
      </c>
      <c r="C83" s="53">
        <v>497</v>
      </c>
      <c r="D83" s="53">
        <v>22</v>
      </c>
      <c r="E83" s="53">
        <v>39</v>
      </c>
      <c r="F83" s="53">
        <v>0</v>
      </c>
      <c r="G83" s="53">
        <f t="shared" si="5"/>
        <v>596</v>
      </c>
      <c r="H83" s="53"/>
      <c r="I83" s="53">
        <v>48</v>
      </c>
      <c r="J83" s="53">
        <v>414</v>
      </c>
      <c r="K83" s="53">
        <v>33</v>
      </c>
      <c r="L83" s="53">
        <v>169</v>
      </c>
      <c r="M83" s="53">
        <v>0</v>
      </c>
      <c r="N83" s="53">
        <f t="shared" si="6"/>
        <v>664</v>
      </c>
      <c r="O83" s="53">
        <f t="shared" si="7"/>
        <v>1260</v>
      </c>
    </row>
    <row r="84" spans="1:15" ht="12.75">
      <c r="A84" s="50">
        <v>73</v>
      </c>
      <c r="B84" s="53">
        <v>50</v>
      </c>
      <c r="C84" s="53">
        <v>555</v>
      </c>
      <c r="D84" s="53">
        <v>24</v>
      </c>
      <c r="E84" s="53">
        <v>54</v>
      </c>
      <c r="F84" s="53">
        <v>0</v>
      </c>
      <c r="G84" s="53">
        <f t="shared" si="5"/>
        <v>683</v>
      </c>
      <c r="H84" s="53"/>
      <c r="I84" s="53">
        <v>58</v>
      </c>
      <c r="J84" s="53">
        <v>511</v>
      </c>
      <c r="K84" s="53">
        <v>41</v>
      </c>
      <c r="L84" s="53">
        <v>246</v>
      </c>
      <c r="M84" s="53">
        <v>0</v>
      </c>
      <c r="N84" s="53">
        <f t="shared" si="6"/>
        <v>856</v>
      </c>
      <c r="O84" s="53">
        <f t="shared" si="7"/>
        <v>1539</v>
      </c>
    </row>
    <row r="85" spans="1:15" ht="12.75">
      <c r="A85" s="50">
        <v>74</v>
      </c>
      <c r="B85" s="53">
        <v>43</v>
      </c>
      <c r="C85" s="53">
        <v>546</v>
      </c>
      <c r="D85" s="53">
        <v>23</v>
      </c>
      <c r="E85" s="53">
        <v>58</v>
      </c>
      <c r="F85" s="53">
        <v>0</v>
      </c>
      <c r="G85" s="53">
        <f t="shared" si="5"/>
        <v>670</v>
      </c>
      <c r="H85" s="53"/>
      <c r="I85" s="53">
        <v>74</v>
      </c>
      <c r="J85" s="53">
        <v>476</v>
      </c>
      <c r="K85" s="53">
        <v>35</v>
      </c>
      <c r="L85" s="53">
        <v>263</v>
      </c>
      <c r="M85" s="53">
        <v>0</v>
      </c>
      <c r="N85" s="53">
        <f t="shared" si="6"/>
        <v>848</v>
      </c>
      <c r="O85" s="53">
        <f t="shared" si="7"/>
        <v>1518</v>
      </c>
    </row>
    <row r="86" spans="1:15" ht="12.75">
      <c r="A86" s="50">
        <v>75</v>
      </c>
      <c r="B86" s="53">
        <v>41</v>
      </c>
      <c r="C86" s="53">
        <v>511</v>
      </c>
      <c r="D86" s="53">
        <v>21</v>
      </c>
      <c r="E86" s="53">
        <v>70</v>
      </c>
      <c r="F86" s="53">
        <v>0</v>
      </c>
      <c r="G86" s="53">
        <f t="shared" si="5"/>
        <v>643</v>
      </c>
      <c r="H86" s="53"/>
      <c r="I86" s="53">
        <v>64</v>
      </c>
      <c r="J86" s="53">
        <v>448</v>
      </c>
      <c r="K86" s="53">
        <v>33</v>
      </c>
      <c r="L86" s="53">
        <v>251</v>
      </c>
      <c r="M86" s="53">
        <v>0</v>
      </c>
      <c r="N86" s="53">
        <f t="shared" si="6"/>
        <v>796</v>
      </c>
      <c r="O86" s="53">
        <f t="shared" si="7"/>
        <v>1439</v>
      </c>
    </row>
    <row r="87" spans="1:15" ht="12.75">
      <c r="A87" s="50">
        <v>76</v>
      </c>
      <c r="B87" s="53">
        <v>36</v>
      </c>
      <c r="C87" s="53">
        <v>535</v>
      </c>
      <c r="D87" s="53">
        <v>25</v>
      </c>
      <c r="E87" s="53">
        <v>56</v>
      </c>
      <c r="F87" s="53">
        <v>0</v>
      </c>
      <c r="G87" s="53">
        <f t="shared" si="5"/>
        <v>652</v>
      </c>
      <c r="H87" s="53"/>
      <c r="I87" s="53">
        <v>56</v>
      </c>
      <c r="J87" s="53">
        <v>446</v>
      </c>
      <c r="K87" s="53">
        <v>36</v>
      </c>
      <c r="L87" s="53">
        <v>290</v>
      </c>
      <c r="M87" s="53">
        <v>0</v>
      </c>
      <c r="N87" s="53">
        <f t="shared" si="6"/>
        <v>828</v>
      </c>
      <c r="O87" s="53">
        <f t="shared" si="7"/>
        <v>1480</v>
      </c>
    </row>
    <row r="88" spans="1:15" ht="12.75">
      <c r="A88" s="50">
        <v>77</v>
      </c>
      <c r="B88" s="53">
        <v>36</v>
      </c>
      <c r="C88" s="53">
        <v>512</v>
      </c>
      <c r="D88" s="53">
        <v>14</v>
      </c>
      <c r="E88" s="53">
        <v>75</v>
      </c>
      <c r="F88" s="53">
        <v>0</v>
      </c>
      <c r="G88" s="53">
        <f t="shared" si="5"/>
        <v>637</v>
      </c>
      <c r="H88" s="53"/>
      <c r="I88" s="53">
        <v>69</v>
      </c>
      <c r="J88" s="53">
        <v>462</v>
      </c>
      <c r="K88" s="53">
        <v>46</v>
      </c>
      <c r="L88" s="53">
        <v>356</v>
      </c>
      <c r="M88" s="53">
        <v>0</v>
      </c>
      <c r="N88" s="53">
        <f t="shared" si="6"/>
        <v>933</v>
      </c>
      <c r="O88" s="53">
        <f t="shared" si="7"/>
        <v>1570</v>
      </c>
    </row>
    <row r="89" spans="1:15" ht="12.75">
      <c r="A89" s="50">
        <v>78</v>
      </c>
      <c r="B89" s="53">
        <v>28</v>
      </c>
      <c r="C89" s="53">
        <v>536</v>
      </c>
      <c r="D89" s="53">
        <v>18</v>
      </c>
      <c r="E89" s="53">
        <v>95</v>
      </c>
      <c r="F89" s="53">
        <v>0</v>
      </c>
      <c r="G89" s="53">
        <f t="shared" si="5"/>
        <v>677</v>
      </c>
      <c r="H89" s="53"/>
      <c r="I89" s="53">
        <v>58</v>
      </c>
      <c r="J89" s="53">
        <v>388</v>
      </c>
      <c r="K89" s="53">
        <v>30</v>
      </c>
      <c r="L89" s="53">
        <v>381</v>
      </c>
      <c r="M89" s="53">
        <v>0</v>
      </c>
      <c r="N89" s="53">
        <f t="shared" si="6"/>
        <v>857</v>
      </c>
      <c r="O89" s="53">
        <f t="shared" si="7"/>
        <v>1534</v>
      </c>
    </row>
    <row r="90" spans="1:15" ht="12.75">
      <c r="A90" s="50">
        <v>79</v>
      </c>
      <c r="B90" s="53">
        <v>26</v>
      </c>
      <c r="C90" s="53">
        <v>469</v>
      </c>
      <c r="D90" s="53">
        <v>10</v>
      </c>
      <c r="E90" s="53">
        <v>94</v>
      </c>
      <c r="F90" s="53">
        <v>0</v>
      </c>
      <c r="G90" s="53">
        <f t="shared" si="5"/>
        <v>599</v>
      </c>
      <c r="H90" s="53"/>
      <c r="I90" s="53">
        <v>68</v>
      </c>
      <c r="J90" s="53">
        <v>388</v>
      </c>
      <c r="K90" s="53">
        <v>39</v>
      </c>
      <c r="L90" s="53">
        <v>405</v>
      </c>
      <c r="M90" s="53">
        <v>0</v>
      </c>
      <c r="N90" s="53">
        <f t="shared" si="6"/>
        <v>900</v>
      </c>
      <c r="O90" s="53">
        <f t="shared" si="7"/>
        <v>1499</v>
      </c>
    </row>
    <row r="91" spans="1:15" ht="12.75">
      <c r="A91" s="50">
        <v>80</v>
      </c>
      <c r="B91" s="53">
        <v>25</v>
      </c>
      <c r="C91" s="53">
        <v>418</v>
      </c>
      <c r="D91" s="53">
        <v>10</v>
      </c>
      <c r="E91" s="53">
        <v>91</v>
      </c>
      <c r="F91" s="53">
        <v>0</v>
      </c>
      <c r="G91" s="53">
        <f t="shared" si="5"/>
        <v>544</v>
      </c>
      <c r="H91" s="53"/>
      <c r="I91" s="53">
        <v>49</v>
      </c>
      <c r="J91" s="53">
        <v>353</v>
      </c>
      <c r="K91" s="53">
        <v>20</v>
      </c>
      <c r="L91" s="53">
        <v>385</v>
      </c>
      <c r="M91" s="53">
        <v>0</v>
      </c>
      <c r="N91" s="53">
        <f t="shared" si="6"/>
        <v>807</v>
      </c>
      <c r="O91" s="53">
        <f t="shared" si="7"/>
        <v>1351</v>
      </c>
    </row>
    <row r="92" spans="1:15" ht="12.75">
      <c r="A92" s="50">
        <v>81</v>
      </c>
      <c r="B92" s="53">
        <v>36</v>
      </c>
      <c r="C92" s="53">
        <v>386</v>
      </c>
      <c r="D92" s="53">
        <v>15</v>
      </c>
      <c r="E92" s="53">
        <v>85</v>
      </c>
      <c r="F92" s="53">
        <v>0</v>
      </c>
      <c r="G92" s="53">
        <f t="shared" si="5"/>
        <v>522</v>
      </c>
      <c r="H92" s="53"/>
      <c r="I92" s="53">
        <v>35</v>
      </c>
      <c r="J92" s="53">
        <v>279</v>
      </c>
      <c r="K92" s="53">
        <v>24</v>
      </c>
      <c r="L92" s="53">
        <v>389</v>
      </c>
      <c r="M92" s="53">
        <v>0</v>
      </c>
      <c r="N92" s="53">
        <f t="shared" si="6"/>
        <v>727</v>
      </c>
      <c r="O92" s="53">
        <f t="shared" si="7"/>
        <v>1249</v>
      </c>
    </row>
    <row r="93" spans="1:15" ht="12.75">
      <c r="A93" s="50">
        <v>82</v>
      </c>
      <c r="B93" s="53">
        <v>25</v>
      </c>
      <c r="C93" s="53">
        <v>388</v>
      </c>
      <c r="D93" s="53">
        <v>16</v>
      </c>
      <c r="E93" s="53">
        <v>94</v>
      </c>
      <c r="F93" s="53">
        <v>0</v>
      </c>
      <c r="G93" s="53">
        <f t="shared" si="5"/>
        <v>523</v>
      </c>
      <c r="H93" s="53"/>
      <c r="I93" s="53">
        <v>56</v>
      </c>
      <c r="J93" s="53">
        <v>263</v>
      </c>
      <c r="K93" s="53">
        <v>18</v>
      </c>
      <c r="L93" s="53">
        <v>427</v>
      </c>
      <c r="M93" s="53">
        <v>0</v>
      </c>
      <c r="N93" s="53">
        <f t="shared" si="6"/>
        <v>764</v>
      </c>
      <c r="O93" s="53">
        <f t="shared" si="7"/>
        <v>1287</v>
      </c>
    </row>
    <row r="94" spans="1:15" ht="12.75">
      <c r="A94" s="50">
        <v>83</v>
      </c>
      <c r="B94" s="53">
        <v>23</v>
      </c>
      <c r="C94" s="53">
        <v>347</v>
      </c>
      <c r="D94" s="53">
        <v>7</v>
      </c>
      <c r="E94" s="53">
        <v>87</v>
      </c>
      <c r="F94" s="53">
        <v>0</v>
      </c>
      <c r="G94" s="53">
        <f aca="true" t="shared" si="8" ref="G94:G119">SUM(B94:F94)</f>
        <v>464</v>
      </c>
      <c r="H94" s="53"/>
      <c r="I94" s="53">
        <v>46</v>
      </c>
      <c r="J94" s="53">
        <v>224</v>
      </c>
      <c r="K94" s="53">
        <v>14</v>
      </c>
      <c r="L94" s="53">
        <v>466</v>
      </c>
      <c r="M94" s="53">
        <v>0</v>
      </c>
      <c r="N94" s="53">
        <f aca="true" t="shared" si="9" ref="N94:N120">SUM(I94:M94)</f>
        <v>750</v>
      </c>
      <c r="O94" s="53">
        <f t="shared" si="7"/>
        <v>1214</v>
      </c>
    </row>
    <row r="95" spans="1:15" ht="12.75">
      <c r="A95" s="50">
        <v>84</v>
      </c>
      <c r="B95" s="53">
        <v>5</v>
      </c>
      <c r="C95" s="53">
        <v>281</v>
      </c>
      <c r="D95" s="53">
        <v>3</v>
      </c>
      <c r="E95" s="53">
        <v>96</v>
      </c>
      <c r="F95" s="53">
        <v>0</v>
      </c>
      <c r="G95" s="53">
        <f t="shared" si="8"/>
        <v>385</v>
      </c>
      <c r="H95" s="53"/>
      <c r="I95" s="53">
        <v>51</v>
      </c>
      <c r="J95" s="53">
        <v>160</v>
      </c>
      <c r="K95" s="53">
        <v>19</v>
      </c>
      <c r="L95" s="53">
        <v>461</v>
      </c>
      <c r="M95" s="53">
        <v>0</v>
      </c>
      <c r="N95" s="53">
        <f t="shared" si="9"/>
        <v>691</v>
      </c>
      <c r="O95" s="53">
        <f t="shared" si="7"/>
        <v>1076</v>
      </c>
    </row>
    <row r="96" spans="1:15" ht="12.75">
      <c r="A96" s="50">
        <v>85</v>
      </c>
      <c r="B96" s="53">
        <v>11</v>
      </c>
      <c r="C96" s="53">
        <v>246</v>
      </c>
      <c r="D96" s="53">
        <v>5</v>
      </c>
      <c r="E96" s="53">
        <v>76</v>
      </c>
      <c r="F96" s="53">
        <v>0</v>
      </c>
      <c r="G96" s="53">
        <f t="shared" si="8"/>
        <v>338</v>
      </c>
      <c r="H96" s="53"/>
      <c r="I96" s="53">
        <v>30</v>
      </c>
      <c r="J96" s="53">
        <v>121</v>
      </c>
      <c r="K96" s="53">
        <v>11</v>
      </c>
      <c r="L96" s="53">
        <v>437</v>
      </c>
      <c r="M96" s="53">
        <v>0</v>
      </c>
      <c r="N96" s="53">
        <f t="shared" si="9"/>
        <v>599</v>
      </c>
      <c r="O96" s="53">
        <f t="shared" si="7"/>
        <v>937</v>
      </c>
    </row>
    <row r="97" spans="1:15" ht="12.75">
      <c r="A97" s="50">
        <v>86</v>
      </c>
      <c r="B97" s="53">
        <v>9</v>
      </c>
      <c r="C97" s="53">
        <v>218</v>
      </c>
      <c r="D97" s="53">
        <v>4</v>
      </c>
      <c r="E97" s="53">
        <v>87</v>
      </c>
      <c r="F97" s="53">
        <v>0</v>
      </c>
      <c r="G97" s="53">
        <f t="shared" si="8"/>
        <v>318</v>
      </c>
      <c r="H97" s="53"/>
      <c r="I97" s="53">
        <v>28</v>
      </c>
      <c r="J97" s="53">
        <v>104</v>
      </c>
      <c r="K97" s="53">
        <v>17</v>
      </c>
      <c r="L97" s="53">
        <v>438</v>
      </c>
      <c r="M97" s="53">
        <v>0</v>
      </c>
      <c r="N97" s="53">
        <f t="shared" si="9"/>
        <v>587</v>
      </c>
      <c r="O97" s="53">
        <f t="shared" si="7"/>
        <v>905</v>
      </c>
    </row>
    <row r="98" spans="1:15" ht="12.75">
      <c r="A98" s="50">
        <v>87</v>
      </c>
      <c r="B98" s="53">
        <v>8</v>
      </c>
      <c r="C98" s="53">
        <v>190</v>
      </c>
      <c r="D98" s="53">
        <v>4</v>
      </c>
      <c r="E98" s="53">
        <v>92</v>
      </c>
      <c r="F98" s="53">
        <v>0</v>
      </c>
      <c r="G98" s="53">
        <f t="shared" si="8"/>
        <v>294</v>
      </c>
      <c r="H98" s="53"/>
      <c r="I98" s="53">
        <v>27</v>
      </c>
      <c r="J98" s="53">
        <v>88</v>
      </c>
      <c r="K98" s="53">
        <v>5</v>
      </c>
      <c r="L98" s="53">
        <v>393</v>
      </c>
      <c r="M98" s="53">
        <v>0</v>
      </c>
      <c r="N98" s="53">
        <f t="shared" si="9"/>
        <v>513</v>
      </c>
      <c r="O98" s="53">
        <f t="shared" si="7"/>
        <v>807</v>
      </c>
    </row>
    <row r="99" spans="1:15" ht="12.75">
      <c r="A99" s="50">
        <v>88</v>
      </c>
      <c r="B99" s="53">
        <v>14</v>
      </c>
      <c r="C99" s="53">
        <v>127</v>
      </c>
      <c r="D99" s="53">
        <v>0</v>
      </c>
      <c r="E99" s="53">
        <v>72</v>
      </c>
      <c r="F99" s="53">
        <v>0</v>
      </c>
      <c r="G99" s="53">
        <f t="shared" si="8"/>
        <v>213</v>
      </c>
      <c r="H99" s="53"/>
      <c r="I99" s="53">
        <v>21</v>
      </c>
      <c r="J99" s="53">
        <v>55</v>
      </c>
      <c r="K99" s="53">
        <v>3</v>
      </c>
      <c r="L99" s="53">
        <v>317</v>
      </c>
      <c r="M99" s="53">
        <v>0</v>
      </c>
      <c r="N99" s="53">
        <f t="shared" si="9"/>
        <v>396</v>
      </c>
      <c r="O99" s="53">
        <f t="shared" si="7"/>
        <v>609</v>
      </c>
    </row>
    <row r="100" spans="1:15" ht="12.75">
      <c r="A100" s="50">
        <v>89</v>
      </c>
      <c r="B100" s="53">
        <v>12</v>
      </c>
      <c r="C100" s="53">
        <v>98</v>
      </c>
      <c r="D100" s="53">
        <v>3</v>
      </c>
      <c r="E100" s="53">
        <v>69</v>
      </c>
      <c r="F100" s="53">
        <v>0</v>
      </c>
      <c r="G100" s="53">
        <f t="shared" si="8"/>
        <v>182</v>
      </c>
      <c r="H100" s="53"/>
      <c r="I100" s="53">
        <v>39</v>
      </c>
      <c r="J100" s="53">
        <v>32</v>
      </c>
      <c r="K100" s="53">
        <v>6</v>
      </c>
      <c r="L100" s="53">
        <v>320</v>
      </c>
      <c r="M100" s="53">
        <v>0</v>
      </c>
      <c r="N100" s="53">
        <f t="shared" si="9"/>
        <v>397</v>
      </c>
      <c r="O100" s="53">
        <f t="shared" si="7"/>
        <v>579</v>
      </c>
    </row>
    <row r="101" spans="1:15" ht="12.75">
      <c r="A101" s="50">
        <v>90</v>
      </c>
      <c r="B101" s="53">
        <v>3</v>
      </c>
      <c r="C101" s="53">
        <v>73</v>
      </c>
      <c r="D101" s="53">
        <v>2</v>
      </c>
      <c r="E101" s="53">
        <v>50</v>
      </c>
      <c r="F101" s="53">
        <v>0</v>
      </c>
      <c r="G101" s="53">
        <f t="shared" si="8"/>
        <v>128</v>
      </c>
      <c r="H101" s="53"/>
      <c r="I101" s="53">
        <v>25</v>
      </c>
      <c r="J101" s="53">
        <v>29</v>
      </c>
      <c r="K101" s="53">
        <v>5</v>
      </c>
      <c r="L101" s="53">
        <v>270</v>
      </c>
      <c r="M101" s="53">
        <v>0</v>
      </c>
      <c r="N101" s="53">
        <f t="shared" si="9"/>
        <v>329</v>
      </c>
      <c r="O101" s="53">
        <f t="shared" si="7"/>
        <v>457</v>
      </c>
    </row>
    <row r="102" spans="1:15" ht="12.75">
      <c r="A102" s="50">
        <v>91</v>
      </c>
      <c r="B102" s="53">
        <v>3</v>
      </c>
      <c r="C102" s="53">
        <v>53</v>
      </c>
      <c r="D102" s="53">
        <v>1</v>
      </c>
      <c r="E102" s="53">
        <v>45</v>
      </c>
      <c r="F102" s="53">
        <v>0</v>
      </c>
      <c r="G102" s="53">
        <f t="shared" si="8"/>
        <v>102</v>
      </c>
      <c r="H102" s="53"/>
      <c r="I102" s="53">
        <v>21</v>
      </c>
      <c r="J102" s="53">
        <v>20</v>
      </c>
      <c r="K102" s="53">
        <v>6</v>
      </c>
      <c r="L102" s="53">
        <v>210</v>
      </c>
      <c r="M102" s="53">
        <v>0</v>
      </c>
      <c r="N102" s="53">
        <f t="shared" si="9"/>
        <v>257</v>
      </c>
      <c r="O102" s="53">
        <f t="shared" si="7"/>
        <v>359</v>
      </c>
    </row>
    <row r="103" spans="1:15" ht="12.75">
      <c r="A103" s="50">
        <v>92</v>
      </c>
      <c r="B103" s="53">
        <v>3</v>
      </c>
      <c r="C103" s="53">
        <v>37</v>
      </c>
      <c r="D103" s="53">
        <v>0</v>
      </c>
      <c r="E103" s="53">
        <v>59</v>
      </c>
      <c r="F103" s="53">
        <v>0</v>
      </c>
      <c r="G103" s="53">
        <f t="shared" si="8"/>
        <v>99</v>
      </c>
      <c r="H103" s="53"/>
      <c r="I103" s="53">
        <v>17</v>
      </c>
      <c r="J103" s="53">
        <v>10</v>
      </c>
      <c r="K103" s="53">
        <v>3</v>
      </c>
      <c r="L103" s="53">
        <v>227</v>
      </c>
      <c r="M103" s="53">
        <v>0</v>
      </c>
      <c r="N103" s="53">
        <f t="shared" si="9"/>
        <v>257</v>
      </c>
      <c r="O103" s="53">
        <f t="shared" si="7"/>
        <v>356</v>
      </c>
    </row>
    <row r="104" spans="1:15" ht="12.75">
      <c r="A104" s="50">
        <v>93</v>
      </c>
      <c r="B104" s="53">
        <v>4</v>
      </c>
      <c r="C104" s="53">
        <v>26</v>
      </c>
      <c r="D104" s="53">
        <v>0</v>
      </c>
      <c r="E104" s="53">
        <v>39</v>
      </c>
      <c r="F104" s="53">
        <v>0</v>
      </c>
      <c r="G104" s="53">
        <f t="shared" si="8"/>
        <v>69</v>
      </c>
      <c r="H104" s="53"/>
      <c r="I104" s="53">
        <v>15</v>
      </c>
      <c r="J104" s="53">
        <v>8</v>
      </c>
      <c r="K104" s="53">
        <v>4</v>
      </c>
      <c r="L104" s="53">
        <v>183</v>
      </c>
      <c r="M104" s="53">
        <v>0</v>
      </c>
      <c r="N104" s="53">
        <f t="shared" si="9"/>
        <v>210</v>
      </c>
      <c r="O104" s="53">
        <f t="shared" si="7"/>
        <v>279</v>
      </c>
    </row>
    <row r="105" spans="1:15" ht="12.75">
      <c r="A105" s="50">
        <v>94</v>
      </c>
      <c r="B105" s="53">
        <v>2</v>
      </c>
      <c r="C105" s="53">
        <v>21</v>
      </c>
      <c r="D105" s="53">
        <v>0</v>
      </c>
      <c r="E105" s="53">
        <v>32</v>
      </c>
      <c r="F105" s="53">
        <v>0</v>
      </c>
      <c r="G105" s="53">
        <f t="shared" si="8"/>
        <v>55</v>
      </c>
      <c r="H105" s="53"/>
      <c r="I105" s="53">
        <v>16</v>
      </c>
      <c r="J105" s="53">
        <v>7</v>
      </c>
      <c r="K105" s="53">
        <v>3</v>
      </c>
      <c r="L105" s="53">
        <v>175</v>
      </c>
      <c r="M105" s="53">
        <v>0</v>
      </c>
      <c r="N105" s="53">
        <f t="shared" si="9"/>
        <v>201</v>
      </c>
      <c r="O105" s="53">
        <f t="shared" si="7"/>
        <v>256</v>
      </c>
    </row>
    <row r="106" spans="1:15" ht="12.75">
      <c r="A106" s="50">
        <v>95</v>
      </c>
      <c r="B106" s="53">
        <v>1</v>
      </c>
      <c r="C106" s="53">
        <v>10</v>
      </c>
      <c r="D106" s="53">
        <v>0</v>
      </c>
      <c r="E106" s="53">
        <v>22</v>
      </c>
      <c r="F106" s="53">
        <v>0</v>
      </c>
      <c r="G106" s="53">
        <f t="shared" si="8"/>
        <v>33</v>
      </c>
      <c r="H106" s="53"/>
      <c r="I106" s="53">
        <v>7</v>
      </c>
      <c r="J106" s="53">
        <v>2</v>
      </c>
      <c r="K106" s="53">
        <v>1</v>
      </c>
      <c r="L106" s="53">
        <v>115</v>
      </c>
      <c r="M106" s="53">
        <v>0</v>
      </c>
      <c r="N106" s="53">
        <f t="shared" si="9"/>
        <v>125</v>
      </c>
      <c r="O106" s="53">
        <f t="shared" si="7"/>
        <v>158</v>
      </c>
    </row>
    <row r="107" spans="1:15" ht="12.75">
      <c r="A107" s="50">
        <v>96</v>
      </c>
      <c r="B107" s="53">
        <v>2</v>
      </c>
      <c r="C107" s="53">
        <v>11</v>
      </c>
      <c r="D107" s="53">
        <v>0</v>
      </c>
      <c r="E107" s="53">
        <v>19</v>
      </c>
      <c r="F107" s="53">
        <v>0</v>
      </c>
      <c r="G107" s="53">
        <f t="shared" si="8"/>
        <v>32</v>
      </c>
      <c r="H107" s="53"/>
      <c r="I107" s="53">
        <v>7</v>
      </c>
      <c r="J107" s="53">
        <v>1</v>
      </c>
      <c r="K107" s="53">
        <v>0</v>
      </c>
      <c r="L107" s="53">
        <v>89</v>
      </c>
      <c r="M107" s="53">
        <v>0</v>
      </c>
      <c r="N107" s="53">
        <f t="shared" si="9"/>
        <v>97</v>
      </c>
      <c r="O107" s="53">
        <f t="shared" si="7"/>
        <v>129</v>
      </c>
    </row>
    <row r="108" spans="1:15" ht="12.75">
      <c r="A108" s="50">
        <v>97</v>
      </c>
      <c r="B108" s="53">
        <v>0</v>
      </c>
      <c r="C108" s="53">
        <v>5</v>
      </c>
      <c r="D108" s="53">
        <v>2</v>
      </c>
      <c r="E108" s="53">
        <v>11</v>
      </c>
      <c r="F108" s="53">
        <v>0</v>
      </c>
      <c r="G108" s="53">
        <f t="shared" si="8"/>
        <v>18</v>
      </c>
      <c r="H108" s="53"/>
      <c r="I108" s="53">
        <v>9</v>
      </c>
      <c r="J108" s="53">
        <v>1</v>
      </c>
      <c r="K108" s="53">
        <v>0</v>
      </c>
      <c r="L108" s="53">
        <v>62</v>
      </c>
      <c r="M108" s="53">
        <v>0</v>
      </c>
      <c r="N108" s="53">
        <f t="shared" si="9"/>
        <v>72</v>
      </c>
      <c r="O108" s="53">
        <f t="shared" si="7"/>
        <v>90</v>
      </c>
    </row>
    <row r="109" spans="1:15" ht="12.75">
      <c r="A109" s="50">
        <v>98</v>
      </c>
      <c r="B109" s="53">
        <v>1</v>
      </c>
      <c r="C109" s="53">
        <v>3</v>
      </c>
      <c r="D109" s="53">
        <v>0</v>
      </c>
      <c r="E109" s="53">
        <v>5</v>
      </c>
      <c r="F109" s="53">
        <v>0</v>
      </c>
      <c r="G109" s="53">
        <f t="shared" si="8"/>
        <v>9</v>
      </c>
      <c r="H109" s="53"/>
      <c r="I109" s="53">
        <v>2</v>
      </c>
      <c r="J109" s="53">
        <v>1</v>
      </c>
      <c r="K109" s="53">
        <v>0</v>
      </c>
      <c r="L109" s="53">
        <v>29</v>
      </c>
      <c r="M109" s="53">
        <v>0</v>
      </c>
      <c r="N109" s="53">
        <f t="shared" si="9"/>
        <v>32</v>
      </c>
      <c r="O109" s="53">
        <f t="shared" si="7"/>
        <v>41</v>
      </c>
    </row>
    <row r="110" spans="1:15" ht="12.75">
      <c r="A110" s="50">
        <v>99</v>
      </c>
      <c r="B110" s="53">
        <v>0</v>
      </c>
      <c r="C110" s="53">
        <v>2</v>
      </c>
      <c r="D110" s="53">
        <v>0</v>
      </c>
      <c r="E110" s="53">
        <v>3</v>
      </c>
      <c r="F110" s="53">
        <v>0</v>
      </c>
      <c r="G110" s="53">
        <f t="shared" si="8"/>
        <v>5</v>
      </c>
      <c r="H110" s="53"/>
      <c r="I110" s="53">
        <v>1</v>
      </c>
      <c r="J110" s="53">
        <v>0</v>
      </c>
      <c r="K110" s="53">
        <v>0</v>
      </c>
      <c r="L110" s="53">
        <v>18</v>
      </c>
      <c r="M110" s="53">
        <v>0</v>
      </c>
      <c r="N110" s="53">
        <f t="shared" si="9"/>
        <v>19</v>
      </c>
      <c r="O110" s="53">
        <f t="shared" si="7"/>
        <v>24</v>
      </c>
    </row>
    <row r="111" spans="1:15" ht="12.75">
      <c r="A111" s="50">
        <v>100</v>
      </c>
      <c r="B111" s="53">
        <v>0</v>
      </c>
      <c r="C111" s="53">
        <v>1</v>
      </c>
      <c r="D111" s="53">
        <v>0</v>
      </c>
      <c r="E111" s="53">
        <v>1</v>
      </c>
      <c r="F111" s="53">
        <v>0</v>
      </c>
      <c r="G111" s="53">
        <f t="shared" si="8"/>
        <v>2</v>
      </c>
      <c r="H111" s="53"/>
      <c r="I111" s="53">
        <v>0</v>
      </c>
      <c r="J111" s="53">
        <v>0</v>
      </c>
      <c r="K111" s="53">
        <v>0</v>
      </c>
      <c r="L111" s="53">
        <v>12</v>
      </c>
      <c r="M111" s="53">
        <v>0</v>
      </c>
      <c r="N111" s="53">
        <f t="shared" si="9"/>
        <v>12</v>
      </c>
      <c r="O111" s="53">
        <f t="shared" si="7"/>
        <v>14</v>
      </c>
    </row>
    <row r="112" spans="1:15" ht="12.75">
      <c r="A112" s="50">
        <v>101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f t="shared" si="8"/>
        <v>1</v>
      </c>
      <c r="H112" s="53"/>
      <c r="I112" s="53">
        <v>2</v>
      </c>
      <c r="J112" s="53">
        <v>0</v>
      </c>
      <c r="K112" s="53">
        <v>0</v>
      </c>
      <c r="L112" s="53">
        <v>6</v>
      </c>
      <c r="M112" s="53">
        <v>0</v>
      </c>
      <c r="N112" s="53">
        <f t="shared" si="9"/>
        <v>8</v>
      </c>
      <c r="O112" s="53">
        <f t="shared" si="7"/>
        <v>9</v>
      </c>
    </row>
    <row r="113" spans="1:15" ht="12.75">
      <c r="A113" s="50">
        <v>102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f t="shared" si="8"/>
        <v>0</v>
      </c>
      <c r="H113" s="53"/>
      <c r="I113" s="53">
        <v>1</v>
      </c>
      <c r="J113" s="53">
        <v>0</v>
      </c>
      <c r="K113" s="53">
        <v>0</v>
      </c>
      <c r="L113" s="53">
        <v>5</v>
      </c>
      <c r="M113" s="53">
        <v>0</v>
      </c>
      <c r="N113" s="53">
        <f t="shared" si="9"/>
        <v>6</v>
      </c>
      <c r="O113" s="53">
        <f t="shared" si="7"/>
        <v>6</v>
      </c>
    </row>
    <row r="114" spans="1:15" ht="12.75">
      <c r="A114" s="50">
        <v>103</v>
      </c>
      <c r="B114" s="53">
        <v>0</v>
      </c>
      <c r="C114" s="53">
        <v>1</v>
      </c>
      <c r="D114" s="53">
        <v>0</v>
      </c>
      <c r="E114" s="53">
        <v>0</v>
      </c>
      <c r="F114" s="53">
        <v>0</v>
      </c>
      <c r="G114" s="53">
        <f t="shared" si="8"/>
        <v>1</v>
      </c>
      <c r="H114" s="53"/>
      <c r="I114" s="53">
        <v>0</v>
      </c>
      <c r="J114" s="53">
        <v>0</v>
      </c>
      <c r="K114" s="53">
        <v>0</v>
      </c>
      <c r="L114" s="53">
        <v>2</v>
      </c>
      <c r="M114" s="53">
        <v>0</v>
      </c>
      <c r="N114" s="53">
        <f t="shared" si="9"/>
        <v>2</v>
      </c>
      <c r="O114" s="53">
        <f t="shared" si="7"/>
        <v>3</v>
      </c>
    </row>
    <row r="115" spans="1:15" ht="12.75">
      <c r="A115" s="50">
        <v>104</v>
      </c>
      <c r="B115" s="53">
        <v>0</v>
      </c>
      <c r="C115" s="53">
        <v>0</v>
      </c>
      <c r="D115" s="53">
        <v>0</v>
      </c>
      <c r="E115" s="53">
        <v>0</v>
      </c>
      <c r="F115" s="53">
        <v>0</v>
      </c>
      <c r="G115" s="53">
        <f t="shared" si="8"/>
        <v>0</v>
      </c>
      <c r="H115" s="53"/>
      <c r="I115" s="53">
        <v>0</v>
      </c>
      <c r="J115" s="53">
        <v>0</v>
      </c>
      <c r="K115" s="53">
        <v>0</v>
      </c>
      <c r="L115" s="53">
        <v>3</v>
      </c>
      <c r="M115" s="53">
        <v>0</v>
      </c>
      <c r="N115" s="53">
        <f t="shared" si="9"/>
        <v>3</v>
      </c>
      <c r="O115" s="53">
        <f t="shared" si="7"/>
        <v>3</v>
      </c>
    </row>
    <row r="116" spans="1:15" ht="12.75">
      <c r="A116" s="50">
        <v>105</v>
      </c>
      <c r="B116" s="53">
        <v>0</v>
      </c>
      <c r="C116" s="53">
        <v>0</v>
      </c>
      <c r="D116" s="53">
        <v>0</v>
      </c>
      <c r="E116" s="53">
        <v>1</v>
      </c>
      <c r="F116" s="53">
        <v>0</v>
      </c>
      <c r="G116" s="53">
        <f t="shared" si="8"/>
        <v>1</v>
      </c>
      <c r="H116" s="53"/>
      <c r="I116" s="53">
        <v>0</v>
      </c>
      <c r="J116" s="53">
        <v>0</v>
      </c>
      <c r="K116" s="53">
        <v>0</v>
      </c>
      <c r="L116" s="53">
        <v>1</v>
      </c>
      <c r="M116" s="53">
        <v>0</v>
      </c>
      <c r="N116" s="53">
        <f t="shared" si="9"/>
        <v>1</v>
      </c>
      <c r="O116" s="53">
        <f t="shared" si="7"/>
        <v>2</v>
      </c>
    </row>
    <row r="117" spans="1:15" ht="12.75">
      <c r="A117" s="50">
        <v>106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f t="shared" si="8"/>
        <v>0</v>
      </c>
      <c r="H117" s="53"/>
      <c r="I117" s="53">
        <v>0</v>
      </c>
      <c r="J117" s="53">
        <v>0</v>
      </c>
      <c r="K117" s="53">
        <v>0</v>
      </c>
      <c r="L117" s="53">
        <v>1</v>
      </c>
      <c r="M117" s="53">
        <v>0</v>
      </c>
      <c r="N117" s="53">
        <f t="shared" si="9"/>
        <v>1</v>
      </c>
      <c r="O117" s="53">
        <f t="shared" si="7"/>
        <v>1</v>
      </c>
    </row>
    <row r="118" spans="1:15" ht="12.75">
      <c r="A118" s="50">
        <v>107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f t="shared" si="8"/>
        <v>0</v>
      </c>
      <c r="H118" s="53"/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f t="shared" si="9"/>
        <v>0</v>
      </c>
      <c r="O118" s="53">
        <f t="shared" si="7"/>
        <v>0</v>
      </c>
    </row>
    <row r="119" spans="1:15" ht="12.75">
      <c r="A119" s="50">
        <v>108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f t="shared" si="8"/>
        <v>0</v>
      </c>
      <c r="H119" s="53"/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f t="shared" si="9"/>
        <v>0</v>
      </c>
      <c r="O119" s="53">
        <f t="shared" si="7"/>
        <v>0</v>
      </c>
    </row>
    <row r="120" spans="1:15" ht="12.75">
      <c r="A120" s="73" t="s">
        <v>65</v>
      </c>
      <c r="B120" s="75">
        <f>SUM(B62:B119)+SUM(B6:B56)</f>
        <v>29022</v>
      </c>
      <c r="C120" s="75">
        <f aca="true" t="shared" si="10" ref="C120:M120">SUM(C62:C119)+SUM(C6:C56)</f>
        <v>28872</v>
      </c>
      <c r="D120" s="75">
        <f t="shared" si="10"/>
        <v>2218</v>
      </c>
      <c r="E120" s="75">
        <f t="shared" si="10"/>
        <v>2189</v>
      </c>
      <c r="F120" s="75">
        <f t="shared" si="10"/>
        <v>31</v>
      </c>
      <c r="G120" s="75">
        <f t="shared" si="10"/>
        <v>62332</v>
      </c>
      <c r="H120" s="75">
        <f t="shared" si="10"/>
        <v>0</v>
      </c>
      <c r="I120" s="75">
        <f t="shared" si="10"/>
        <v>27333</v>
      </c>
      <c r="J120" s="75">
        <f t="shared" si="10"/>
        <v>29302</v>
      </c>
      <c r="K120" s="75">
        <f t="shared" si="10"/>
        <v>3455</v>
      </c>
      <c r="L120" s="75">
        <f t="shared" si="10"/>
        <v>9820</v>
      </c>
      <c r="M120" s="75">
        <f t="shared" si="10"/>
        <v>16</v>
      </c>
      <c r="N120" s="75">
        <f t="shared" si="9"/>
        <v>69926</v>
      </c>
      <c r="O120" s="74">
        <f t="shared" si="7"/>
        <v>132258</v>
      </c>
    </row>
    <row r="121" spans="1:15" s="192" customFormat="1" ht="14.25" customHeight="1">
      <c r="A121" s="360" t="s">
        <v>385</v>
      </c>
      <c r="B121" s="360"/>
      <c r="C121" s="360"/>
      <c r="D121" s="360"/>
      <c r="E121" s="360"/>
      <c r="F121" s="360"/>
      <c r="G121" s="360"/>
      <c r="H121" s="360"/>
      <c r="I121" s="360"/>
      <c r="J121" s="360"/>
      <c r="K121" s="360"/>
      <c r="L121" s="360"/>
      <c r="M121" s="360"/>
      <c r="N121" s="360"/>
      <c r="O121" s="360"/>
    </row>
    <row r="122" s="192" customFormat="1" ht="24.75" customHeight="1"/>
  </sheetData>
  <mergeCells count="10">
    <mergeCell ref="A121:O121"/>
    <mergeCell ref="A57:O57"/>
    <mergeCell ref="A4:A5"/>
    <mergeCell ref="B4:G4"/>
    <mergeCell ref="I4:N4"/>
    <mergeCell ref="A60:A61"/>
    <mergeCell ref="O4:O5"/>
    <mergeCell ref="B60:G60"/>
    <mergeCell ref="I60:N60"/>
    <mergeCell ref="O60:O61"/>
  </mergeCells>
  <printOptions/>
  <pageMargins left="0.49" right="0.38" top="1" bottom="0.51" header="0.5" footer="0.5"/>
  <pageSetup fitToHeight="2" horizontalDpi="300" verticalDpi="300" orientation="portrait" paperSize="9" scale="80" r:id="rId2"/>
  <rowBreaks count="1" manualBreakCount="1">
    <brk id="5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="85" zoomScaleNormal="85" workbookViewId="0" topLeftCell="A1">
      <selection activeCell="J46" sqref="J46"/>
    </sheetView>
  </sheetViews>
  <sheetFormatPr defaultColWidth="9.00390625" defaultRowHeight="15.75"/>
  <cols>
    <col min="1" max="1" width="20.875" style="54" bestFit="1" customWidth="1"/>
    <col min="2" max="2" width="2.25390625" style="54" bestFit="1" customWidth="1"/>
    <col min="3" max="6" width="9.00390625" style="54" customWidth="1"/>
    <col min="7" max="7" width="2.625" style="20" customWidth="1"/>
    <col min="8" max="8" width="9.25390625" style="54" bestFit="1" customWidth="1"/>
    <col min="9" max="9" width="2.00390625" style="20" customWidth="1"/>
    <col min="10" max="12" width="9.50390625" style="54" customWidth="1"/>
    <col min="13" max="16384" width="9.00390625" style="54" customWidth="1"/>
  </cols>
  <sheetData>
    <row r="1" spans="7:9" ht="81.75" customHeight="1">
      <c r="G1" s="54"/>
      <c r="I1" s="54"/>
    </row>
    <row r="2" spans="7:9" ht="12.75">
      <c r="G2" s="54"/>
      <c r="I2" s="54"/>
    </row>
    <row r="3" spans="1:13" ht="12.75">
      <c r="A3" s="283" t="s">
        <v>370</v>
      </c>
      <c r="B3" s="20"/>
      <c r="C3" s="20"/>
      <c r="D3" s="20"/>
      <c r="E3" s="20"/>
      <c r="F3" s="20"/>
      <c r="H3" s="20"/>
      <c r="J3" s="20"/>
      <c r="K3" s="20"/>
      <c r="L3" s="20"/>
      <c r="M3" s="20"/>
    </row>
    <row r="4" spans="1:14" s="62" customFormat="1" ht="20.25" customHeight="1">
      <c r="A4" s="227"/>
      <c r="B4" s="227"/>
      <c r="C4" s="366" t="s">
        <v>51</v>
      </c>
      <c r="D4" s="366"/>
      <c r="E4" s="366"/>
      <c r="F4" s="366"/>
      <c r="G4" s="228"/>
      <c r="H4" s="229" t="s">
        <v>52</v>
      </c>
      <c r="I4" s="227"/>
      <c r="J4" s="366" t="s">
        <v>56</v>
      </c>
      <c r="K4" s="366"/>
      <c r="L4" s="366"/>
      <c r="M4" s="367" t="s">
        <v>10</v>
      </c>
      <c r="N4" s="189"/>
    </row>
    <row r="5" spans="1:13" ht="17.25" customHeight="1">
      <c r="A5" s="230"/>
      <c r="B5" s="230"/>
      <c r="C5" s="231" t="s">
        <v>48</v>
      </c>
      <c r="D5" s="232" t="s">
        <v>49</v>
      </c>
      <c r="E5" s="232" t="s">
        <v>50</v>
      </c>
      <c r="F5" s="233" t="s">
        <v>55</v>
      </c>
      <c r="G5" s="232"/>
      <c r="H5" s="231" t="s">
        <v>54</v>
      </c>
      <c r="I5" s="231"/>
      <c r="J5" s="231" t="s">
        <v>43</v>
      </c>
      <c r="K5" s="231" t="s">
        <v>44</v>
      </c>
      <c r="L5" s="231" t="s">
        <v>53</v>
      </c>
      <c r="M5" s="368"/>
    </row>
    <row r="6" spans="1:13" ht="12.75">
      <c r="A6" s="234" t="s">
        <v>176</v>
      </c>
      <c r="B6" s="235" t="s">
        <v>45</v>
      </c>
      <c r="C6" s="345">
        <v>340</v>
      </c>
      <c r="D6" s="345">
        <v>351</v>
      </c>
      <c r="E6" s="345">
        <v>606</v>
      </c>
      <c r="F6" s="345">
        <v>354</v>
      </c>
      <c r="G6" s="345"/>
      <c r="H6" s="345">
        <v>2130</v>
      </c>
      <c r="I6" s="345"/>
      <c r="J6" s="345">
        <v>1774</v>
      </c>
      <c r="K6" s="345">
        <v>10497</v>
      </c>
      <c r="L6" s="345">
        <v>3775</v>
      </c>
      <c r="M6" s="345">
        <v>16046</v>
      </c>
    </row>
    <row r="7" spans="1:13" ht="12.75">
      <c r="A7" s="234"/>
      <c r="B7" s="235" t="s">
        <v>46</v>
      </c>
      <c r="C7" s="345">
        <v>353</v>
      </c>
      <c r="D7" s="345">
        <v>340</v>
      </c>
      <c r="E7" s="345">
        <v>569</v>
      </c>
      <c r="F7" s="345">
        <v>293</v>
      </c>
      <c r="G7" s="345"/>
      <c r="H7" s="345">
        <v>1999</v>
      </c>
      <c r="I7" s="345"/>
      <c r="J7" s="345">
        <v>1680</v>
      </c>
      <c r="K7" s="345">
        <v>11238</v>
      </c>
      <c r="L7" s="345">
        <v>5971</v>
      </c>
      <c r="M7" s="345">
        <v>18889</v>
      </c>
    </row>
    <row r="8" spans="1:13" ht="12.75">
      <c r="A8" s="234"/>
      <c r="B8" s="235" t="s">
        <v>47</v>
      </c>
      <c r="C8" s="345">
        <v>693</v>
      </c>
      <c r="D8" s="345">
        <v>691</v>
      </c>
      <c r="E8" s="345">
        <v>1175</v>
      </c>
      <c r="F8" s="345">
        <v>647</v>
      </c>
      <c r="G8" s="345"/>
      <c r="H8" s="345">
        <v>4129</v>
      </c>
      <c r="I8" s="345"/>
      <c r="J8" s="345">
        <v>3454</v>
      </c>
      <c r="K8" s="345">
        <v>21735</v>
      </c>
      <c r="L8" s="345">
        <v>9746</v>
      </c>
      <c r="M8" s="345">
        <v>34935</v>
      </c>
    </row>
    <row r="9" spans="1:13" ht="3.75" customHeight="1">
      <c r="A9" s="234"/>
      <c r="B9" s="235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</row>
    <row r="10" spans="1:13" ht="12.75">
      <c r="A10" s="234" t="s">
        <v>177</v>
      </c>
      <c r="B10" s="235" t="s">
        <v>45</v>
      </c>
      <c r="C10" s="345">
        <v>308</v>
      </c>
      <c r="D10" s="345">
        <v>402</v>
      </c>
      <c r="E10" s="345">
        <v>780</v>
      </c>
      <c r="F10" s="345">
        <v>456</v>
      </c>
      <c r="G10" s="345"/>
      <c r="H10" s="345">
        <v>2493</v>
      </c>
      <c r="I10" s="345"/>
      <c r="J10" s="345">
        <v>2080</v>
      </c>
      <c r="K10" s="345">
        <v>11469</v>
      </c>
      <c r="L10" s="345">
        <v>4644</v>
      </c>
      <c r="M10" s="345">
        <v>18193</v>
      </c>
    </row>
    <row r="11" spans="1:13" ht="12.75">
      <c r="A11" s="234"/>
      <c r="B11" s="235" t="s">
        <v>46</v>
      </c>
      <c r="C11" s="345">
        <v>354</v>
      </c>
      <c r="D11" s="345">
        <v>419</v>
      </c>
      <c r="E11" s="345">
        <v>695</v>
      </c>
      <c r="F11" s="345">
        <v>445</v>
      </c>
      <c r="G11" s="345"/>
      <c r="H11" s="345">
        <v>2499</v>
      </c>
      <c r="I11" s="345"/>
      <c r="J11" s="345">
        <v>2045</v>
      </c>
      <c r="K11" s="345">
        <v>11961</v>
      </c>
      <c r="L11" s="345">
        <v>6400</v>
      </c>
      <c r="M11" s="345">
        <v>20406</v>
      </c>
    </row>
    <row r="12" spans="1:13" ht="12.75">
      <c r="A12" s="234"/>
      <c r="B12" s="235" t="s">
        <v>47</v>
      </c>
      <c r="C12" s="345">
        <v>662</v>
      </c>
      <c r="D12" s="345">
        <v>821</v>
      </c>
      <c r="E12" s="345">
        <v>1475</v>
      </c>
      <c r="F12" s="345">
        <v>901</v>
      </c>
      <c r="G12" s="345"/>
      <c r="H12" s="345">
        <v>4992</v>
      </c>
      <c r="I12" s="345"/>
      <c r="J12" s="345">
        <v>4125</v>
      </c>
      <c r="K12" s="345">
        <v>23430</v>
      </c>
      <c r="L12" s="345">
        <v>11044</v>
      </c>
      <c r="M12" s="345">
        <v>38599</v>
      </c>
    </row>
    <row r="13" spans="1:13" ht="3.75" customHeight="1">
      <c r="A13" s="234"/>
      <c r="B13" s="235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</row>
    <row r="14" spans="1:13" ht="12.75">
      <c r="A14" s="234" t="s">
        <v>347</v>
      </c>
      <c r="B14" s="235" t="s">
        <v>45</v>
      </c>
      <c r="C14" s="345">
        <v>219</v>
      </c>
      <c r="D14" s="345">
        <v>259</v>
      </c>
      <c r="E14" s="345">
        <v>532</v>
      </c>
      <c r="F14" s="345">
        <v>313</v>
      </c>
      <c r="G14" s="345"/>
      <c r="H14" s="345">
        <v>1728</v>
      </c>
      <c r="I14" s="345"/>
      <c r="J14" s="345">
        <v>1415</v>
      </c>
      <c r="K14" s="345">
        <v>7610</v>
      </c>
      <c r="L14" s="345">
        <v>2846</v>
      </c>
      <c r="M14" s="345">
        <v>11871</v>
      </c>
    </row>
    <row r="15" spans="1:13" ht="12.75">
      <c r="A15" s="234"/>
      <c r="B15" s="235" t="s">
        <v>46</v>
      </c>
      <c r="C15" s="345">
        <v>232</v>
      </c>
      <c r="D15" s="345">
        <v>238</v>
      </c>
      <c r="E15" s="345">
        <v>488</v>
      </c>
      <c r="F15" s="345">
        <v>274</v>
      </c>
      <c r="G15" s="345"/>
      <c r="H15" s="345">
        <v>1570</v>
      </c>
      <c r="I15" s="345"/>
      <c r="J15" s="345">
        <v>1339</v>
      </c>
      <c r="K15" s="345">
        <v>7412</v>
      </c>
      <c r="L15" s="345">
        <v>3914</v>
      </c>
      <c r="M15" s="345">
        <v>12665</v>
      </c>
    </row>
    <row r="16" spans="1:13" ht="12.75">
      <c r="A16" s="234"/>
      <c r="B16" s="235" t="s">
        <v>47</v>
      </c>
      <c r="C16" s="345">
        <v>451</v>
      </c>
      <c r="D16" s="345">
        <v>497</v>
      </c>
      <c r="E16" s="345">
        <v>1020</v>
      </c>
      <c r="F16" s="345">
        <v>587</v>
      </c>
      <c r="G16" s="345"/>
      <c r="H16" s="345">
        <v>3298</v>
      </c>
      <c r="I16" s="345"/>
      <c r="J16" s="345">
        <v>2754</v>
      </c>
      <c r="K16" s="345">
        <v>15022</v>
      </c>
      <c r="L16" s="345">
        <v>6760</v>
      </c>
      <c r="M16" s="345">
        <v>24536</v>
      </c>
    </row>
    <row r="17" spans="1:13" ht="3.75" customHeight="1">
      <c r="A17" s="234"/>
      <c r="B17" s="23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</row>
    <row r="18" spans="1:13" ht="12.75">
      <c r="A18" s="234" t="s">
        <v>178</v>
      </c>
      <c r="B18" s="235" t="s">
        <v>45</v>
      </c>
      <c r="C18" s="345">
        <v>311</v>
      </c>
      <c r="D18" s="345">
        <v>380</v>
      </c>
      <c r="E18" s="345">
        <v>654</v>
      </c>
      <c r="F18" s="345">
        <v>447</v>
      </c>
      <c r="G18" s="345"/>
      <c r="H18" s="345">
        <v>2353</v>
      </c>
      <c r="I18" s="345"/>
      <c r="J18" s="345">
        <v>1945</v>
      </c>
      <c r="K18" s="345">
        <v>10340</v>
      </c>
      <c r="L18" s="345">
        <v>4104</v>
      </c>
      <c r="M18" s="345">
        <v>16389</v>
      </c>
    </row>
    <row r="19" spans="1:13" ht="12.75">
      <c r="A19" s="234"/>
      <c r="B19" s="235" t="s">
        <v>46</v>
      </c>
      <c r="C19" s="345">
        <v>311</v>
      </c>
      <c r="D19" s="345">
        <v>322</v>
      </c>
      <c r="E19" s="345">
        <v>697</v>
      </c>
      <c r="F19" s="345">
        <v>366</v>
      </c>
      <c r="G19" s="345"/>
      <c r="H19" s="345">
        <v>2202</v>
      </c>
      <c r="I19" s="345"/>
      <c r="J19" s="345">
        <v>1810</v>
      </c>
      <c r="K19" s="345">
        <v>11053</v>
      </c>
      <c r="L19" s="345">
        <v>5362</v>
      </c>
      <c r="M19" s="345">
        <v>18225</v>
      </c>
    </row>
    <row r="20" spans="1:13" ht="12.75">
      <c r="A20" s="234"/>
      <c r="B20" s="235" t="s">
        <v>47</v>
      </c>
      <c r="C20" s="345">
        <v>622</v>
      </c>
      <c r="D20" s="345">
        <v>702</v>
      </c>
      <c r="E20" s="345">
        <v>1351</v>
      </c>
      <c r="F20" s="345">
        <v>813</v>
      </c>
      <c r="G20" s="345"/>
      <c r="H20" s="345">
        <v>4555</v>
      </c>
      <c r="I20" s="345"/>
      <c r="J20" s="345">
        <v>3755</v>
      </c>
      <c r="K20" s="345">
        <v>21393</v>
      </c>
      <c r="L20" s="345">
        <v>9466</v>
      </c>
      <c r="M20" s="345">
        <v>34614</v>
      </c>
    </row>
    <row r="21" spans="1:13" ht="3.75" customHeight="1">
      <c r="A21" s="234"/>
      <c r="B21" s="235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ht="12.75">
      <c r="A22" s="234" t="s">
        <v>57</v>
      </c>
      <c r="B22" s="235" t="s">
        <v>45</v>
      </c>
      <c r="C22" s="345">
        <v>2</v>
      </c>
      <c r="D22" s="345">
        <v>2</v>
      </c>
      <c r="E22" s="345">
        <v>4</v>
      </c>
      <c r="F22" s="345">
        <v>7</v>
      </c>
      <c r="G22" s="345"/>
      <c r="H22" s="345">
        <v>15</v>
      </c>
      <c r="I22" s="345"/>
      <c r="J22" s="345">
        <v>15</v>
      </c>
      <c r="K22" s="345">
        <v>151</v>
      </c>
      <c r="L22" s="345">
        <v>14</v>
      </c>
      <c r="M22" s="345">
        <v>180</v>
      </c>
    </row>
    <row r="23" spans="1:13" ht="12.75">
      <c r="A23" s="234"/>
      <c r="B23" s="235" t="s">
        <v>46</v>
      </c>
      <c r="C23" s="345">
        <v>2</v>
      </c>
      <c r="D23" s="345">
        <v>4</v>
      </c>
      <c r="E23" s="345">
        <v>5</v>
      </c>
      <c r="F23" s="345">
        <v>3</v>
      </c>
      <c r="G23" s="345"/>
      <c r="H23" s="345">
        <v>18</v>
      </c>
      <c r="I23" s="345"/>
      <c r="J23" s="345">
        <v>15</v>
      </c>
      <c r="K23" s="345">
        <v>55</v>
      </c>
      <c r="L23" s="345">
        <v>6</v>
      </c>
      <c r="M23" s="345">
        <v>76</v>
      </c>
    </row>
    <row r="24" spans="1:13" ht="12.75">
      <c r="A24" s="234"/>
      <c r="B24" s="235" t="s">
        <v>47</v>
      </c>
      <c r="C24" s="345">
        <v>4</v>
      </c>
      <c r="D24" s="345">
        <v>6</v>
      </c>
      <c r="E24" s="345">
        <v>9</v>
      </c>
      <c r="F24" s="345">
        <v>10</v>
      </c>
      <c r="G24" s="345"/>
      <c r="H24" s="345">
        <v>33</v>
      </c>
      <c r="I24" s="345"/>
      <c r="J24" s="345">
        <v>30</v>
      </c>
      <c r="K24" s="345">
        <v>206</v>
      </c>
      <c r="L24" s="345">
        <v>20</v>
      </c>
      <c r="M24" s="345">
        <v>256</v>
      </c>
    </row>
    <row r="25" spans="1:13" ht="5.25" customHeight="1">
      <c r="A25" s="235"/>
      <c r="B25" s="235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</row>
    <row r="26" spans="1:13" ht="12.75">
      <c r="A26" s="235" t="s">
        <v>10</v>
      </c>
      <c r="B26" s="235" t="s">
        <v>45</v>
      </c>
      <c r="C26" s="345">
        <v>1180</v>
      </c>
      <c r="D26" s="345">
        <v>1394</v>
      </c>
      <c r="E26" s="345">
        <v>2576</v>
      </c>
      <c r="F26" s="345">
        <v>1577</v>
      </c>
      <c r="G26" s="345"/>
      <c r="H26" s="345">
        <v>8719</v>
      </c>
      <c r="I26" s="345"/>
      <c r="J26" s="345">
        <v>7229</v>
      </c>
      <c r="K26" s="345">
        <v>40067</v>
      </c>
      <c r="L26" s="345">
        <v>15383</v>
      </c>
      <c r="M26" s="345">
        <v>62679</v>
      </c>
    </row>
    <row r="27" spans="1:13" ht="12.75">
      <c r="A27" s="235"/>
      <c r="B27" s="235" t="s">
        <v>46</v>
      </c>
      <c r="C27" s="345">
        <v>1252</v>
      </c>
      <c r="D27" s="345">
        <v>1323</v>
      </c>
      <c r="E27" s="345">
        <v>2454</v>
      </c>
      <c r="F27" s="345">
        <v>1381</v>
      </c>
      <c r="G27" s="345"/>
      <c r="H27" s="345">
        <v>8288</v>
      </c>
      <c r="I27" s="345"/>
      <c r="J27" s="345">
        <v>6889</v>
      </c>
      <c r="K27" s="345">
        <v>41719</v>
      </c>
      <c r="L27" s="345">
        <v>21653</v>
      </c>
      <c r="M27" s="345">
        <v>70261</v>
      </c>
    </row>
    <row r="28" spans="1:13" ht="12.75">
      <c r="A28" s="230"/>
      <c r="B28" s="230" t="s">
        <v>47</v>
      </c>
      <c r="C28" s="347">
        <v>2432</v>
      </c>
      <c r="D28" s="347">
        <v>2717</v>
      </c>
      <c r="E28" s="347">
        <v>5030</v>
      </c>
      <c r="F28" s="347">
        <v>2958</v>
      </c>
      <c r="G28" s="347"/>
      <c r="H28" s="347">
        <v>17007</v>
      </c>
      <c r="I28" s="347"/>
      <c r="J28" s="347">
        <v>14118</v>
      </c>
      <c r="K28" s="347">
        <v>81786</v>
      </c>
      <c r="L28" s="347">
        <v>37036</v>
      </c>
      <c r="M28" s="347">
        <v>132940</v>
      </c>
    </row>
    <row r="29" spans="1:13" ht="26.25" customHeight="1">
      <c r="A29" s="369" t="s">
        <v>308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</row>
  </sheetData>
  <mergeCells count="4">
    <mergeCell ref="J4:L4"/>
    <mergeCell ref="M4:M5"/>
    <mergeCell ref="C4:F4"/>
    <mergeCell ref="A29:M29"/>
  </mergeCells>
  <printOptions/>
  <pageMargins left="0.75" right="0.75" top="1" bottom="0.8" header="0.5" footer="0.5"/>
  <pageSetup horizontalDpi="300" verticalDpi="300" orientation="landscape" paperSize="9" r:id="rId2"/>
  <ignoredErrors>
    <ignoredError sqref="F5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9"/>
  <sheetViews>
    <sheetView workbookViewId="0" topLeftCell="A1">
      <selection activeCell="B23" sqref="B23"/>
    </sheetView>
  </sheetViews>
  <sheetFormatPr defaultColWidth="9.00390625" defaultRowHeight="15.75"/>
  <cols>
    <col min="1" max="1" width="36.75390625" style="55" bestFit="1" customWidth="1"/>
    <col min="2" max="16384" width="9.00390625" style="55" customWidth="1"/>
  </cols>
  <sheetData>
    <row r="1" s="54" customFormat="1" ht="81.75" customHeight="1"/>
    <row r="2" s="54" customFormat="1" ht="12.75"/>
    <row r="3" spans="1:4" ht="15">
      <c r="A3" s="56" t="s">
        <v>371</v>
      </c>
      <c r="B3" s="54"/>
      <c r="C3" s="54"/>
      <c r="D3" s="54"/>
    </row>
    <row r="4" spans="1:6" ht="15">
      <c r="A4" s="57"/>
      <c r="B4" s="60">
        <v>2008</v>
      </c>
      <c r="C4" s="60">
        <v>2009</v>
      </c>
      <c r="D4" s="60">
        <v>2010</v>
      </c>
      <c r="E4" s="60">
        <v>2011</v>
      </c>
      <c r="F4" s="60">
        <v>2012</v>
      </c>
    </row>
    <row r="5" spans="1:6" ht="15">
      <c r="A5" s="20" t="s">
        <v>34</v>
      </c>
      <c r="B5" s="31">
        <v>263.86717295808205</v>
      </c>
      <c r="C5" s="31">
        <v>256.9887803112559</v>
      </c>
      <c r="D5" s="31">
        <v>251.87696260348272</v>
      </c>
      <c r="E5" s="31">
        <v>253.46751412429379</v>
      </c>
      <c r="F5" s="31">
        <v>255.67271193589204</v>
      </c>
    </row>
    <row r="6" spans="1:6" ht="15">
      <c r="A6" s="20" t="s">
        <v>35</v>
      </c>
      <c r="B6" s="31">
        <v>57.09695886345846</v>
      </c>
      <c r="C6" s="31">
        <v>57.58488627341086</v>
      </c>
      <c r="D6" s="31">
        <v>57.28876185164529</v>
      </c>
      <c r="E6" s="31">
        <v>58.612532643190896</v>
      </c>
      <c r="F6" s="31">
        <v>59.96089352373052</v>
      </c>
    </row>
    <row r="7" spans="1:6" ht="15">
      <c r="A7" s="20" t="s">
        <v>36</v>
      </c>
      <c r="B7" s="31">
        <v>143.34859124896937</v>
      </c>
      <c r="C7" s="31">
        <v>147.3615804523005</v>
      </c>
      <c r="D7" s="31">
        <v>152.60191952100027</v>
      </c>
      <c r="E7" s="31">
        <v>154.75998687311673</v>
      </c>
      <c r="F7" s="31">
        <v>158.2397404902531</v>
      </c>
    </row>
    <row r="8" spans="1:6" ht="15">
      <c r="A8" s="20" t="s">
        <v>37</v>
      </c>
      <c r="B8" s="31">
        <v>212.04605845881312</v>
      </c>
      <c r="C8" s="31">
        <v>211.74036157699848</v>
      </c>
      <c r="D8" s="31">
        <v>221.0514881598957</v>
      </c>
      <c r="E8" s="31">
        <v>214.4024740446212</v>
      </c>
      <c r="F8" s="31">
        <v>205.70107858243452</v>
      </c>
    </row>
    <row r="9" spans="1:6" ht="15">
      <c r="A9" s="18" t="s">
        <v>38</v>
      </c>
      <c r="B9" s="58">
        <v>47.63082311994288</v>
      </c>
      <c r="C9" s="58">
        <v>47.63165928187193</v>
      </c>
      <c r="D9" s="58">
        <v>47.7</v>
      </c>
      <c r="E9" s="58">
        <v>47.812837777974664</v>
      </c>
      <c r="F9" s="58">
        <v>47.94992702784795</v>
      </c>
    </row>
    <row r="10" ht="7.5" customHeight="1"/>
    <row r="11" spans="1:6" ht="15">
      <c r="A11" s="59"/>
      <c r="B11" s="60">
        <v>2013</v>
      </c>
      <c r="C11" s="60">
        <v>2014</v>
      </c>
      <c r="D11" s="60">
        <v>2015</v>
      </c>
      <c r="E11" s="60">
        <v>2016</v>
      </c>
      <c r="F11" s="60">
        <v>2017</v>
      </c>
    </row>
    <row r="12" spans="1:6" ht="15">
      <c r="A12" s="20" t="s">
        <v>34</v>
      </c>
      <c r="B12" s="31">
        <v>261.7424782546699</v>
      </c>
      <c r="C12" s="31">
        <v>259.730128610584</v>
      </c>
      <c r="D12" s="31">
        <v>259.3379619889193</v>
      </c>
      <c r="E12" s="31">
        <v>261.1921369689283</v>
      </c>
      <c r="F12" s="31">
        <v>262.33177503895735</v>
      </c>
    </row>
    <row r="13" spans="1:6" ht="15">
      <c r="A13" s="20" t="s">
        <v>35</v>
      </c>
      <c r="B13" s="31">
        <v>61.38973248315164</v>
      </c>
      <c r="C13" s="31">
        <v>61.759169884169886</v>
      </c>
      <c r="D13" s="31">
        <v>62.29847044233154</v>
      </c>
      <c r="E13" s="31">
        <v>62.62628730591153</v>
      </c>
      <c r="F13" s="31">
        <v>62.54615704399286</v>
      </c>
    </row>
    <row r="14" spans="1:6" ht="15">
      <c r="A14" s="20" t="s">
        <v>36</v>
      </c>
      <c r="B14" s="31">
        <v>163.68363961204696</v>
      </c>
      <c r="C14" s="31">
        <v>167.07053781458447</v>
      </c>
      <c r="D14" s="31">
        <v>170.03086217085823</v>
      </c>
      <c r="E14" s="31">
        <v>173.0386924616411</v>
      </c>
      <c r="F14" s="31">
        <v>172.68362617944186</v>
      </c>
    </row>
    <row r="15" spans="1:6" ht="15">
      <c r="A15" s="20" t="s">
        <v>37</v>
      </c>
      <c r="B15" s="31">
        <v>197.46835443037975</v>
      </c>
      <c r="C15" s="31">
        <v>191.76646706586826</v>
      </c>
      <c r="D15" s="31">
        <v>188.78504672897196</v>
      </c>
      <c r="E15" s="31">
        <v>186.9718309859155</v>
      </c>
      <c r="F15" s="31">
        <v>186.06109650010117</v>
      </c>
    </row>
    <row r="16" spans="1:6" ht="15">
      <c r="A16" s="18" t="s">
        <v>38</v>
      </c>
      <c r="B16" s="58">
        <v>48.22359750200544</v>
      </c>
      <c r="C16" s="58">
        <v>48.24287291334119</v>
      </c>
      <c r="D16" s="58">
        <v>48.34362170747056</v>
      </c>
      <c r="E16" s="58">
        <v>48.48365021296414</v>
      </c>
      <c r="F16" s="58">
        <v>48.517368737776444</v>
      </c>
    </row>
    <row r="19" ht="15">
      <c r="A19" s="5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E15" sqref="E15"/>
    </sheetView>
  </sheetViews>
  <sheetFormatPr defaultColWidth="9.00390625" defaultRowHeight="15.75"/>
  <cols>
    <col min="1" max="1" width="36.75390625" style="55" bestFit="1" customWidth="1"/>
    <col min="2" max="6" width="10.00390625" style="55" customWidth="1"/>
    <col min="7" max="16384" width="9.00390625" style="55" customWidth="1"/>
  </cols>
  <sheetData>
    <row r="1" s="54" customFormat="1" ht="81.75" customHeight="1"/>
    <row r="2" s="54" customFormat="1" ht="12.75"/>
    <row r="3" spans="1:6" ht="15">
      <c r="A3" s="56" t="s">
        <v>426</v>
      </c>
      <c r="B3" s="54"/>
      <c r="C3" s="54"/>
      <c r="D3" s="54"/>
      <c r="E3" s="54"/>
      <c r="F3" s="54"/>
    </row>
    <row r="4" spans="1:6" s="65" customFormat="1" ht="36.75" customHeight="1">
      <c r="A4" s="63"/>
      <c r="B4" s="64" t="s">
        <v>176</v>
      </c>
      <c r="C4" s="64" t="s">
        <v>177</v>
      </c>
      <c r="D4" s="64" t="s">
        <v>347</v>
      </c>
      <c r="E4" s="64" t="s">
        <v>178</v>
      </c>
      <c r="F4" s="64" t="s">
        <v>58</v>
      </c>
    </row>
    <row r="5" spans="1:6" ht="15">
      <c r="A5" s="20" t="s">
        <v>34</v>
      </c>
      <c r="B5" s="31">
        <v>282.1656050955414</v>
      </c>
      <c r="C5" s="31">
        <v>267.73333333333335</v>
      </c>
      <c r="D5" s="31">
        <v>245.46114742193174</v>
      </c>
      <c r="E5" s="31">
        <v>252.09054593874836</v>
      </c>
      <c r="F5" s="31">
        <v>262.33177503895735</v>
      </c>
    </row>
    <row r="6" spans="1:6" ht="15">
      <c r="A6" s="20" t="s">
        <v>35</v>
      </c>
      <c r="B6" s="31">
        <v>60.73153899240856</v>
      </c>
      <c r="C6" s="31">
        <v>64.74178403755869</v>
      </c>
      <c r="D6" s="31">
        <v>63.33377712688058</v>
      </c>
      <c r="E6" s="31">
        <v>61.800588977702986</v>
      </c>
      <c r="F6" s="31">
        <v>62.54615704399286</v>
      </c>
    </row>
    <row r="7" spans="1:6" ht="15">
      <c r="A7" s="20" t="s">
        <v>59</v>
      </c>
      <c r="B7" s="31">
        <v>15.891419369680241</v>
      </c>
      <c r="C7" s="31">
        <v>17.6056338028169</v>
      </c>
      <c r="D7" s="31">
        <v>18.33311143655971</v>
      </c>
      <c r="E7" s="31">
        <v>17.552470434254193</v>
      </c>
      <c r="F7" s="31">
        <v>17.262123101753357</v>
      </c>
    </row>
    <row r="8" spans="1:6" ht="15">
      <c r="A8" s="20" t="s">
        <v>60</v>
      </c>
      <c r="B8" s="31">
        <v>44.84011962272832</v>
      </c>
      <c r="C8" s="31">
        <v>47.136150234741784</v>
      </c>
      <c r="D8" s="31">
        <v>45.000665690320865</v>
      </c>
      <c r="E8" s="31">
        <v>44.24811854344879</v>
      </c>
      <c r="F8" s="31">
        <v>45.2840339422395</v>
      </c>
    </row>
    <row r="9" spans="1:6" ht="15">
      <c r="A9" s="20" t="s">
        <v>36</v>
      </c>
      <c r="B9" s="31">
        <v>143.63860553749578</v>
      </c>
      <c r="C9" s="31">
        <v>176.62337662337663</v>
      </c>
      <c r="D9" s="31">
        <v>185.26395746296998</v>
      </c>
      <c r="E9" s="31">
        <v>193.73884388301522</v>
      </c>
      <c r="F9" s="31">
        <v>172.68362617944186</v>
      </c>
    </row>
    <row r="10" spans="1:6" ht="15">
      <c r="A10" s="20" t="s">
        <v>37</v>
      </c>
      <c r="B10" s="31">
        <v>198.05579036348266</v>
      </c>
      <c r="C10" s="31">
        <v>180.70671378091873</v>
      </c>
      <c r="D10" s="31">
        <v>175.1521298174442</v>
      </c>
      <c r="E10" s="31">
        <v>187.53687315634218</v>
      </c>
      <c r="F10" s="31">
        <v>186.06109650010117</v>
      </c>
    </row>
    <row r="11" spans="1:6" ht="15">
      <c r="A11" s="18" t="s">
        <v>38</v>
      </c>
      <c r="B11" s="58">
        <v>48.406640904537</v>
      </c>
      <c r="C11" s="58">
        <v>48.783232726236434</v>
      </c>
      <c r="D11" s="58">
        <v>48.36208020867297</v>
      </c>
      <c r="E11" s="58">
        <v>48.47515456173802</v>
      </c>
      <c r="F11" s="58">
        <v>48.517368737776444</v>
      </c>
    </row>
    <row r="12" spans="1:13" s="194" customFormat="1" ht="15">
      <c r="A12" s="370"/>
      <c r="B12" s="370"/>
      <c r="C12" s="370"/>
      <c r="D12" s="370"/>
      <c r="E12" s="370"/>
      <c r="F12" s="370"/>
      <c r="G12" s="193"/>
      <c r="H12" s="193"/>
      <c r="I12" s="193"/>
      <c r="J12" s="193"/>
      <c r="K12" s="193"/>
      <c r="L12" s="193"/>
      <c r="M12" s="193"/>
    </row>
    <row r="13" s="194" customFormat="1" ht="15"/>
    <row r="14" spans="2:6" ht="15">
      <c r="B14" s="194"/>
      <c r="C14" s="194"/>
      <c r="D14" s="194"/>
      <c r="E14" s="194"/>
      <c r="F14" s="194"/>
    </row>
    <row r="15" spans="2:6" ht="15">
      <c r="B15" s="194"/>
      <c r="C15" s="194"/>
      <c r="D15" s="194"/>
      <c r="E15" s="194"/>
      <c r="F15" s="194"/>
    </row>
    <row r="16" spans="2:6" ht="15">
      <c r="B16" s="194"/>
      <c r="C16" s="194"/>
      <c r="D16" s="194"/>
      <c r="E16" s="194"/>
      <c r="F16" s="194"/>
    </row>
    <row r="17" spans="2:6" ht="15">
      <c r="B17" s="194"/>
      <c r="C17" s="194"/>
      <c r="D17" s="194"/>
      <c r="E17" s="194"/>
      <c r="F17" s="194"/>
    </row>
    <row r="18" spans="2:6" ht="15">
      <c r="B18" s="194"/>
      <c r="C18" s="194"/>
      <c r="D18" s="194"/>
      <c r="E18" s="194"/>
      <c r="F18" s="194"/>
    </row>
    <row r="19" spans="2:6" ht="15">
      <c r="B19" s="194"/>
      <c r="C19" s="194"/>
      <c r="D19" s="194"/>
      <c r="E19" s="194"/>
      <c r="F19" s="194"/>
    </row>
    <row r="20" spans="2:6" ht="15">
      <c r="B20" s="194"/>
      <c r="C20" s="194"/>
      <c r="D20" s="194"/>
      <c r="E20" s="194"/>
      <c r="F20" s="194"/>
    </row>
    <row r="21" spans="2:6" ht="15">
      <c r="B21" s="194"/>
      <c r="C21" s="194"/>
      <c r="D21" s="194"/>
      <c r="E21" s="194"/>
      <c r="F21" s="194"/>
    </row>
    <row r="22" spans="4:6" ht="15">
      <c r="D22" s="194"/>
      <c r="E22" s="194"/>
      <c r="F22" s="194"/>
    </row>
  </sheetData>
  <mergeCells count="1">
    <mergeCell ref="A12:F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c.malucelli</cp:lastModifiedBy>
  <cp:lastPrinted>2018-08-06T13:03:41Z</cp:lastPrinted>
  <dcterms:created xsi:type="dcterms:W3CDTF">2007-02-22T13:24:23Z</dcterms:created>
  <dcterms:modified xsi:type="dcterms:W3CDTF">2018-09-07T06:41:52Z</dcterms:modified>
  <cp:category/>
  <cp:version/>
  <cp:contentType/>
  <cp:contentStatus/>
</cp:coreProperties>
</file>