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935" activeTab="5"/>
  </bookViews>
  <sheets>
    <sheet name="TAV.5.1" sheetId="1" r:id="rId1"/>
    <sheet name="TAV.5.2" sheetId="2" r:id="rId2"/>
    <sheet name="TAV.5.3" sheetId="3" r:id="rId3"/>
    <sheet name="TAV.5.4" sheetId="4" r:id="rId4"/>
    <sheet name="TAV.5.5" sheetId="5" r:id="rId5"/>
    <sheet name="TAV.5.6" sheetId="6" r:id="rId6"/>
    <sheet name="TAV.5.7" sheetId="7" r:id="rId7"/>
  </sheets>
  <externalReferences>
    <externalReference r:id="rId10"/>
  </externalReferences>
  <definedNames>
    <definedName name="DATABASE">'[1]CIRCO3OK'!#REF!</definedName>
    <definedName name="EXTRACT">'[1]CIRCO3OK'!#REF!</definedName>
  </definedNames>
  <calcPr fullCalcOnLoad="1"/>
</workbook>
</file>

<file path=xl/sharedStrings.xml><?xml version="1.0" encoding="utf-8"?>
<sst xmlns="http://schemas.openxmlformats.org/spreadsheetml/2006/main" count="177" uniqueCount="88">
  <si>
    <t>FAMIGLIE</t>
  </si>
  <si>
    <t>ANNO</t>
  </si>
  <si>
    <t>CIRCOSCRIZIONE</t>
  </si>
  <si>
    <t>1999 (*)</t>
  </si>
  <si>
    <t>Centro Cittadino</t>
  </si>
  <si>
    <t>Zona Est</t>
  </si>
  <si>
    <t>Zona Nord</t>
  </si>
  <si>
    <t>TOTALE</t>
  </si>
  <si>
    <t>(*) al 29-10</t>
  </si>
  <si>
    <t>COMPONENTI</t>
  </si>
  <si>
    <t>6 o più</t>
  </si>
  <si>
    <t>Via Bologna</t>
  </si>
  <si>
    <t>Zona Nord Ovest</t>
  </si>
  <si>
    <t>Zona Nord Est</t>
  </si>
  <si>
    <t>Zona Sud</t>
  </si>
  <si>
    <t>senza fissa dimora</t>
  </si>
  <si>
    <t>TIPOLOGIA FAMILIARE</t>
  </si>
  <si>
    <t>Persone sole</t>
  </si>
  <si>
    <t>Coppie coniugate</t>
  </si>
  <si>
    <t>Coppie coniugate+figli</t>
  </si>
  <si>
    <t>Coppie coniugate+figli+altri</t>
  </si>
  <si>
    <t>Coppie coniugate+altri</t>
  </si>
  <si>
    <t>Un genitore+figli</t>
  </si>
  <si>
    <t>Un genitore+figli+altri</t>
  </si>
  <si>
    <t>Coppie conviventi</t>
  </si>
  <si>
    <t>Coppie conviventi+figli (anche del conv.)</t>
  </si>
  <si>
    <t>Coppie conviventi+figli+altri</t>
  </si>
  <si>
    <t>Coppie conviventi+altri</t>
  </si>
  <si>
    <t>Intestatario + genitori (anche con altri)</t>
  </si>
  <si>
    <t>Altra tipologia</t>
  </si>
  <si>
    <t>Giardino Arianuova Doro</t>
  </si>
  <si>
    <t>SESSO ED ETA'</t>
  </si>
  <si>
    <t>Maschi</t>
  </si>
  <si>
    <t>15-24</t>
  </si>
  <si>
    <t>25-34</t>
  </si>
  <si>
    <t>35-44</t>
  </si>
  <si>
    <t>45-54</t>
  </si>
  <si>
    <t>55-64</t>
  </si>
  <si>
    <t>65-74</t>
  </si>
  <si>
    <t>75 e più</t>
  </si>
  <si>
    <t>Femmine</t>
  </si>
  <si>
    <t>Totale</t>
  </si>
  <si>
    <t>Particolari tipologie familiari</t>
  </si>
  <si>
    <t>Var. %</t>
  </si>
  <si>
    <t>2005-2004</t>
  </si>
  <si>
    <t>N. nuclei</t>
  </si>
  <si>
    <t>% sul tot. dei</t>
  </si>
  <si>
    <t>N.</t>
  </si>
  <si>
    <t>familiari</t>
  </si>
  <si>
    <t>nuclei familiari</t>
  </si>
  <si>
    <t xml:space="preserve"> nuclei familiari</t>
  </si>
  <si>
    <t>nuclei</t>
  </si>
  <si>
    <t>Con almeno un</t>
  </si>
  <si>
    <t>bambino (0-5 anni)</t>
  </si>
  <si>
    <t>adolescente (6-17 anni)</t>
  </si>
  <si>
    <t>anziano (≥ 65 anni)</t>
  </si>
  <si>
    <t>Solo</t>
  </si>
  <si>
    <t>Anziano convivente con altro/i anziano</t>
  </si>
  <si>
    <t>Anziano convivente con un “non anziano”</t>
  </si>
  <si>
    <t>Costituiti solo da un</t>
  </si>
  <si>
    <t>Con almeno un componente di cittadinanza straniera</t>
  </si>
  <si>
    <t>Totale famiglie</t>
  </si>
  <si>
    <t>2006-2005</t>
  </si>
  <si>
    <t>Totale persone residenti in Convivenza</t>
  </si>
  <si>
    <t>65-69</t>
  </si>
  <si>
    <t>70-74</t>
  </si>
  <si>
    <t>75-79</t>
  </si>
  <si>
    <t>di cui: Anziani in convivenza</t>
  </si>
  <si>
    <t>% anziani in convivenza sul totale della popolazione anziana</t>
  </si>
  <si>
    <t>di cui: 65-79 anni “terza età”</t>
  </si>
  <si>
    <t>80-84</t>
  </si>
  <si>
    <t>85-89</t>
  </si>
  <si>
    <t>90-94</t>
  </si>
  <si>
    <t>95-99</t>
  </si>
  <si>
    <t>100-104</t>
  </si>
  <si>
    <t>105-109</t>
  </si>
  <si>
    <t>-</t>
  </si>
  <si>
    <t>di cui: ultra 80 anni "quarta età"</t>
  </si>
  <si>
    <t>Numero             medio di                  componenti</t>
  </si>
  <si>
    <t>COMPO-NENTI</t>
  </si>
  <si>
    <t>anziano (65 anni o +)</t>
  </si>
  <si>
    <t>Tav. 5.2 - Famiglie residenti nel comune di Ferrara al 31/12 per numero di componenti. Anni 1999-2008</t>
  </si>
  <si>
    <t>Tav. 5.1 - Famiglie residenti nel comune di Ferrara e numero medio di residenti per famiglia. Comune di Ferrara - Periodo 1960-2008</t>
  </si>
  <si>
    <t xml:space="preserve">Tav. 5.3 - Famiglie residenti nel comune di Ferrara al 31/12/2008 per tipologia familiare e numero di componenti </t>
  </si>
  <si>
    <t>Tav. 5.4 - Famiglie residenti nel comune di Ferrara al 31/12/2008 per tipologia familiare e circoscrizione</t>
  </si>
  <si>
    <t>Tav. 5.5 - Famiglie residenti nel comune di Ferrara al 31/12/2008 per numero di componenti e sesso ed età dell'intestatario</t>
  </si>
  <si>
    <t>Tav. 5.6 - Alcune particolari tipologie familiari. Anni 2006-2008</t>
  </si>
  <si>
    <t>Tav. 5.7 - Persone residenti in Convivenze. Anni 2005-2008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</si>
</sst>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.0%"/>
    <numFmt numFmtId="166" formatCode="\+#,##0;\-#,##0"/>
    <numFmt numFmtId="167" formatCode="#,##0.0"/>
    <numFmt numFmtId="168" formatCode="0.0"/>
    <numFmt numFmtId="169" formatCode="0.00000"/>
    <numFmt numFmtId="170" formatCode="0.000000"/>
    <numFmt numFmtId="171" formatCode="0.0000"/>
    <numFmt numFmtId="172" formatCode="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&quot;IR£&quot;* #,##0.00_-;\-&quot;IR£&quot;* #,##0.00_-;_-&quot;IR£&quot;* &quot;-&quot;??_-;_-@_-"/>
    <numFmt numFmtId="187" formatCode="&quot;L.&quot;\ #,##0;\-&quot;L.&quot;\ #,##0"/>
    <numFmt numFmtId="188" formatCode="&quot;L.&quot;\ #,##0;[Red]\-&quot;L.&quot;\ #,##0"/>
    <numFmt numFmtId="189" formatCode="&quot;L.&quot;\ #,##0.00;\-&quot;L.&quot;\ #,##0.00"/>
    <numFmt numFmtId="190" formatCode="&quot;L.&quot;\ #,##0.00;[Red]\-&quot;L.&quot;\ #,##0.00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0\ \ \ \ "/>
    <numFmt numFmtId="197" formatCode="_-* #,##0.0_-;\-* #,##0.0_-;_-* &quot;-&quot;??_-;_-@_-"/>
    <numFmt numFmtId="198" formatCode="_-* #,##0_-;\-* #,##0_-;_-* &quot;-&quot;??_-;_-@_-"/>
    <numFmt numFmtId="199" formatCode="0.0__"/>
    <numFmt numFmtId="200" formatCode="#,##0__"/>
    <numFmt numFmtId="201" formatCode="0.0____"/>
    <numFmt numFmtId="202" formatCode="0.0______"/>
    <numFmt numFmtId="203" formatCode="0____"/>
    <numFmt numFmtId="204" formatCode="#,##0;[Red]#,##0"/>
    <numFmt numFmtId="205" formatCode="_-* #,##0.0_-;\-* #,##0.0_-;_-* &quot;-&quot;_-;_-@_-"/>
    <numFmt numFmtId="206" formatCode="_-* #,##0_-;\-* #,##0_-;_-* &quot;0&quot;_-;_-@_-"/>
    <numFmt numFmtId="207" formatCode="#,##0;#,##0"/>
    <numFmt numFmtId="208" formatCode="_-* #,##0.000_-;\-* #,##0.000_-;_-* &quot;-&quot;??_-;_-@_-"/>
    <numFmt numFmtId="209" formatCode="0.0000000"/>
    <numFmt numFmtId="210" formatCode="#,##0_ ;\-#,##0\ "/>
    <numFmt numFmtId="211" formatCode="_-* #,##0.00_-;\-* #,##0.00_-;_-* &quot;-&quot;_-;_-@_-"/>
    <numFmt numFmtId="212" formatCode="0\ \ \ "/>
    <numFmt numFmtId="213" formatCode="0.00000000"/>
    <numFmt numFmtId="214" formatCode="&quot;€&quot;\ #,##0.0"/>
    <numFmt numFmtId="215" formatCode="\+#,##0.0;\-#,##0.0"/>
    <numFmt numFmtId="216" formatCode="0.0000000000"/>
    <numFmt numFmtId="217" formatCode="0.000000000"/>
  </numFmts>
  <fonts count="17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i/>
      <sz val="9"/>
      <name val="Verdana"/>
      <family val="2"/>
    </font>
    <font>
      <sz val="9"/>
      <color indexed="10"/>
      <name val="Verdana"/>
      <family val="2"/>
    </font>
    <font>
      <i/>
      <sz val="9"/>
      <color indexed="10"/>
      <name val="Verdana"/>
      <family val="2"/>
    </font>
    <font>
      <i/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justify"/>
    </xf>
    <xf numFmtId="0" fontId="4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"/>
      <protection/>
    </xf>
    <xf numFmtId="168" fontId="6" fillId="0" borderId="1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Continuous" wrapText="1"/>
      <protection/>
    </xf>
    <xf numFmtId="0" fontId="6" fillId="0" borderId="0" xfId="20" applyAlignment="1">
      <alignment horizontal="centerContinuous"/>
      <protection/>
    </xf>
    <xf numFmtId="3" fontId="6" fillId="0" borderId="0" xfId="20" applyNumberFormat="1" applyFont="1" applyAlignment="1">
      <alignment horizontal="centerContinuous"/>
      <protection/>
    </xf>
    <xf numFmtId="3" fontId="6" fillId="0" borderId="0" xfId="20" applyNumberFormat="1" applyFont="1">
      <alignment/>
      <protection/>
    </xf>
    <xf numFmtId="3" fontId="4" fillId="0" borderId="0" xfId="20" applyNumberFormat="1" applyFont="1" applyAlignment="1">
      <alignment horizontal="centerContinuous"/>
      <protection/>
    </xf>
    <xf numFmtId="3" fontId="9" fillId="0" borderId="1" xfId="20" applyNumberFormat="1" applyFont="1" applyBorder="1">
      <alignment/>
      <protection/>
    </xf>
    <xf numFmtId="3" fontId="10" fillId="0" borderId="3" xfId="20" applyNumberFormat="1" applyFont="1" applyBorder="1" applyAlignment="1">
      <alignment horizontal="centerContinuous"/>
      <protection/>
    </xf>
    <xf numFmtId="3" fontId="9" fillId="0" borderId="3" xfId="20" applyNumberFormat="1" applyFont="1" applyBorder="1" applyAlignment="1">
      <alignment horizontal="centerContinuous"/>
      <protection/>
    </xf>
    <xf numFmtId="3" fontId="7" fillId="0" borderId="3" xfId="20" applyNumberFormat="1" applyFont="1" applyBorder="1" applyAlignment="1">
      <alignment horizontal="centerContinuous"/>
      <protection/>
    </xf>
    <xf numFmtId="3" fontId="9" fillId="0" borderId="0" xfId="20" applyNumberFormat="1" applyFont="1" applyBorder="1" applyAlignment="1">
      <alignment/>
      <protection/>
    </xf>
    <xf numFmtId="0" fontId="9" fillId="0" borderId="0" xfId="20" applyNumberFormat="1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3" fontId="4" fillId="0" borderId="1" xfId="20" applyNumberFormat="1" applyFont="1" applyBorder="1">
      <alignment/>
      <protection/>
    </xf>
    <xf numFmtId="3" fontId="7" fillId="0" borderId="0" xfId="20" applyNumberFormat="1" applyFont="1" applyBorder="1" applyAlignment="1">
      <alignment/>
      <protection/>
    </xf>
    <xf numFmtId="3" fontId="6" fillId="0" borderId="0" xfId="20" applyNumberFormat="1" applyFont="1" applyBorder="1" applyAlignment="1">
      <alignment/>
      <protection/>
    </xf>
    <xf numFmtId="3" fontId="4" fillId="0" borderId="0" xfId="20" applyNumberFormat="1" applyFont="1" applyBorder="1" applyAlignment="1">
      <alignment/>
      <protection/>
    </xf>
    <xf numFmtId="3" fontId="4" fillId="0" borderId="0" xfId="20" applyNumberFormat="1" applyFont="1">
      <alignment/>
      <protection/>
    </xf>
    <xf numFmtId="3" fontId="6" fillId="0" borderId="2" xfId="20" applyNumberFormat="1" applyFont="1" applyBorder="1" applyAlignment="1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3" fontId="9" fillId="0" borderId="1" xfId="20" applyNumberFormat="1" applyFont="1" applyBorder="1" applyAlignment="1">
      <alignment horizontal="center"/>
      <protection/>
    </xf>
    <xf numFmtId="3" fontId="9" fillId="0" borderId="0" xfId="20" applyNumberFormat="1" applyFont="1" applyBorder="1" applyAlignment="1">
      <alignment horizontal="center"/>
      <protection/>
    </xf>
    <xf numFmtId="3" fontId="6" fillId="0" borderId="1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6" fillId="0" borderId="3" xfId="20" applyNumberFormat="1" applyFont="1" applyBorder="1" applyAlignment="1">
      <alignment horizontal="centerContinuous"/>
      <protection/>
    </xf>
    <xf numFmtId="3" fontId="7" fillId="0" borderId="0" xfId="20" applyNumberFormat="1" applyFont="1" applyBorder="1" applyAlignment="1">
      <alignment horizontal="center"/>
      <protection/>
    </xf>
    <xf numFmtId="3" fontId="11" fillId="0" borderId="0" xfId="20" applyNumberFormat="1" applyFont="1" applyBorder="1" applyAlignment="1">
      <alignment/>
      <protection/>
    </xf>
    <xf numFmtId="3" fontId="10" fillId="0" borderId="0" xfId="20" applyNumberFormat="1" applyFont="1" applyBorder="1" applyAlignment="1">
      <alignment/>
      <protection/>
    </xf>
    <xf numFmtId="3" fontId="9" fillId="0" borderId="2" xfId="20" applyNumberFormat="1" applyFont="1" applyBorder="1" applyAlignment="1">
      <alignment/>
      <protection/>
    </xf>
    <xf numFmtId="0" fontId="6" fillId="0" borderId="2" xfId="20" applyFont="1" applyBorder="1">
      <alignment/>
      <protection/>
    </xf>
    <xf numFmtId="3" fontId="9" fillId="0" borderId="0" xfId="20" applyNumberFormat="1" applyFont="1" applyBorder="1" applyAlignment="1">
      <alignment horizontal="center" vertical="top" wrapText="1"/>
      <protection/>
    </xf>
    <xf numFmtId="3" fontId="6" fillId="0" borderId="0" xfId="20" applyNumberFormat="1" applyFont="1" applyBorder="1">
      <alignment/>
      <protection/>
    </xf>
    <xf numFmtId="3" fontId="7" fillId="0" borderId="0" xfId="20" applyNumberFormat="1" applyFont="1" applyBorder="1" applyAlignment="1">
      <alignment wrapText="1"/>
      <protection/>
    </xf>
    <xf numFmtId="3" fontId="9" fillId="0" borderId="2" xfId="20" applyNumberFormat="1" applyFont="1" applyBorder="1" applyAlignment="1">
      <alignment horizontal="center"/>
      <protection/>
    </xf>
    <xf numFmtId="3" fontId="7" fillId="0" borderId="0" xfId="20" applyNumberFormat="1" applyFont="1" applyBorder="1" applyAlignment="1" quotePrefix="1">
      <alignment horizontal="center"/>
      <protection/>
    </xf>
    <xf numFmtId="3" fontId="6" fillId="0" borderId="2" xfId="20" applyNumberFormat="1" applyFont="1" applyBorder="1">
      <alignment/>
      <protection/>
    </xf>
    <xf numFmtId="0" fontId="4" fillId="0" borderId="0" xfId="21" applyFont="1">
      <alignment/>
      <protection/>
    </xf>
    <xf numFmtId="0" fontId="12" fillId="0" borderId="0" xfId="21" applyFont="1">
      <alignment/>
      <protection/>
    </xf>
    <xf numFmtId="0" fontId="10" fillId="0" borderId="1" xfId="21" applyFont="1" applyBorder="1" applyAlignment="1">
      <alignment horizontal="center" wrapText="1"/>
      <protection/>
    </xf>
    <xf numFmtId="0" fontId="6" fillId="0" borderId="0" xfId="21" applyFont="1">
      <alignment/>
      <protection/>
    </xf>
    <xf numFmtId="0" fontId="10" fillId="0" borderId="0" xfId="21" applyFont="1" applyBorder="1" applyAlignment="1">
      <alignment horizontal="center" wrapText="1"/>
      <protection/>
    </xf>
    <xf numFmtId="0" fontId="10" fillId="0" borderId="2" xfId="2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vertical="top" wrapText="1"/>
      <protection/>
    </xf>
    <xf numFmtId="0" fontId="11" fillId="0" borderId="0" xfId="21" applyFont="1" applyBorder="1" applyAlignment="1">
      <alignment horizontal="center" wrapText="1"/>
      <protection/>
    </xf>
    <xf numFmtId="0" fontId="11" fillId="0" borderId="0" xfId="21" applyFont="1" applyBorder="1" applyAlignment="1">
      <alignment horizontal="left" wrapText="1"/>
      <protection/>
    </xf>
    <xf numFmtId="168" fontId="13" fillId="0" borderId="1" xfId="21" applyNumberFormat="1" applyFont="1" applyBorder="1" applyAlignment="1">
      <alignment horizontal="right" wrapText="1"/>
      <protection/>
    </xf>
    <xf numFmtId="0" fontId="11" fillId="0" borderId="2" xfId="21" applyFont="1" applyBorder="1" applyAlignment="1">
      <alignment horizontal="left" wrapText="1"/>
      <protection/>
    </xf>
    <xf numFmtId="168" fontId="13" fillId="0" borderId="0" xfId="21" applyNumberFormat="1" applyFont="1" applyBorder="1" applyAlignment="1">
      <alignment horizontal="right" wrapText="1"/>
      <protection/>
    </xf>
    <xf numFmtId="168" fontId="13" fillId="0" borderId="2" xfId="21" applyNumberFormat="1" applyFont="1" applyBorder="1" applyAlignment="1">
      <alignment horizontal="right" wrapText="1"/>
      <protection/>
    </xf>
    <xf numFmtId="3" fontId="11" fillId="0" borderId="2" xfId="21" applyNumberFormat="1" applyFont="1" applyFill="1" applyBorder="1" applyAlignment="1">
      <alignment horizontal="right" wrapText="1"/>
      <protection/>
    </xf>
    <xf numFmtId="0" fontId="13" fillId="0" borderId="2" xfId="21" applyFont="1" applyBorder="1" applyAlignment="1">
      <alignment horizontal="right" wrapText="1"/>
      <protection/>
    </xf>
    <xf numFmtId="3" fontId="11" fillId="0" borderId="0" xfId="21" applyNumberFormat="1" applyFont="1" applyFill="1" applyBorder="1" applyAlignment="1">
      <alignment horizontal="right" wrapText="1"/>
      <protection/>
    </xf>
    <xf numFmtId="0" fontId="13" fillId="0" borderId="0" xfId="21" applyFont="1" applyBorder="1" applyAlignment="1">
      <alignment horizontal="right" wrapText="1"/>
      <protection/>
    </xf>
    <xf numFmtId="215" fontId="11" fillId="0" borderId="0" xfId="21" applyNumberFormat="1" applyFont="1" applyFill="1" applyBorder="1" applyAlignment="1">
      <alignment horizontal="right" wrapText="1"/>
      <protection/>
    </xf>
    <xf numFmtId="0" fontId="10" fillId="0" borderId="1" xfId="21" applyFont="1" applyFill="1" applyBorder="1" applyAlignment="1">
      <alignment horizontal="center" wrapText="1"/>
      <protection/>
    </xf>
    <xf numFmtId="0" fontId="10" fillId="0" borderId="2" xfId="21" applyFont="1" applyFill="1" applyBorder="1" applyAlignment="1">
      <alignment horizontal="center" wrapText="1"/>
      <protection/>
    </xf>
    <xf numFmtId="215" fontId="11" fillId="0" borderId="2" xfId="21" applyNumberFormat="1" applyFont="1" applyFill="1" applyBorder="1" applyAlignment="1">
      <alignment horizontal="right" wrapText="1"/>
      <protection/>
    </xf>
    <xf numFmtId="0" fontId="14" fillId="0" borderId="0" xfId="21" applyFont="1" applyBorder="1" applyAlignment="1">
      <alignment horizontal="center" wrapText="1"/>
      <protection/>
    </xf>
    <xf numFmtId="168" fontId="15" fillId="0" borderId="0" xfId="21" applyNumberFormat="1" applyFont="1" applyBorder="1" applyAlignment="1">
      <alignment horizontal="right" wrapText="1"/>
      <protection/>
    </xf>
    <xf numFmtId="0" fontId="14" fillId="0" borderId="2" xfId="21" applyFont="1" applyBorder="1" applyAlignment="1">
      <alignment horizontal="center" wrapText="1"/>
      <protection/>
    </xf>
    <xf numFmtId="168" fontId="15" fillId="0" borderId="2" xfId="21" applyNumberFormat="1" applyFont="1" applyBorder="1" applyAlignment="1">
      <alignment horizontal="right" wrapText="1"/>
      <protection/>
    </xf>
    <xf numFmtId="168" fontId="13" fillId="0" borderId="3" xfId="21" applyNumberFormat="1" applyFont="1" applyBorder="1" applyAlignment="1">
      <alignment horizontal="right" wrapText="1"/>
      <protection/>
    </xf>
    <xf numFmtId="0" fontId="7" fillId="0" borderId="0" xfId="21" applyFont="1">
      <alignment/>
      <protection/>
    </xf>
    <xf numFmtId="0" fontId="6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6" fillId="0" borderId="0" xfId="21" applyFont="1" applyFill="1" applyBorder="1" applyAlignment="1">
      <alignment wrapText="1"/>
      <protection/>
    </xf>
    <xf numFmtId="0" fontId="11" fillId="0" borderId="3" xfId="21" applyFont="1" applyFill="1" applyBorder="1" applyAlignment="1">
      <alignment horizontal="center" wrapText="1"/>
      <protection/>
    </xf>
    <xf numFmtId="0" fontId="11" fillId="0" borderId="3" xfId="21" applyFont="1" applyFill="1" applyBorder="1" applyAlignment="1">
      <alignment horizontal="right" wrapText="1"/>
      <protection/>
    </xf>
    <xf numFmtId="0" fontId="11" fillId="0" borderId="1" xfId="21" applyFont="1" applyFill="1" applyBorder="1" applyAlignment="1">
      <alignment horizontal="right" wrapText="1"/>
      <protection/>
    </xf>
    <xf numFmtId="0" fontId="13" fillId="0" borderId="0" xfId="21" applyFont="1" applyFill="1" applyBorder="1" applyAlignment="1">
      <alignment horizontal="right" wrapText="1"/>
      <protection/>
    </xf>
    <xf numFmtId="215" fontId="13" fillId="0" borderId="0" xfId="21" applyNumberFormat="1" applyFont="1" applyFill="1" applyBorder="1" applyAlignment="1">
      <alignment horizontal="right" wrapText="1"/>
      <protection/>
    </xf>
    <xf numFmtId="0" fontId="16" fillId="0" borderId="0" xfId="21" applyFont="1" applyBorder="1">
      <alignment/>
      <protection/>
    </xf>
    <xf numFmtId="0" fontId="13" fillId="0" borderId="2" xfId="21" applyFont="1" applyFill="1" applyBorder="1" applyAlignment="1">
      <alignment horizontal="right" wrapText="1"/>
      <protection/>
    </xf>
    <xf numFmtId="215" fontId="13" fillId="0" borderId="2" xfId="21" applyNumberFormat="1" applyFont="1" applyFill="1" applyBorder="1" applyAlignment="1">
      <alignment horizontal="right" wrapText="1"/>
      <protection/>
    </xf>
    <xf numFmtId="0" fontId="13" fillId="0" borderId="3" xfId="21" applyFont="1" applyFill="1" applyBorder="1" applyAlignment="1">
      <alignment horizontal="right" wrapText="1"/>
      <protection/>
    </xf>
    <xf numFmtId="0" fontId="13" fillId="0" borderId="1" xfId="21" applyFont="1" applyFill="1" applyBorder="1" applyAlignment="1">
      <alignment horizontal="right" wrapText="1"/>
      <protection/>
    </xf>
    <xf numFmtId="0" fontId="7" fillId="0" borderId="0" xfId="21" applyFont="1" applyBorder="1">
      <alignment/>
      <protection/>
    </xf>
    <xf numFmtId="215" fontId="6" fillId="0" borderId="0" xfId="21" applyNumberFormat="1" applyFont="1" applyBorder="1">
      <alignment/>
      <protection/>
    </xf>
    <xf numFmtId="0" fontId="6" fillId="0" borderId="0" xfId="21" applyFont="1" applyFill="1" applyBorder="1" applyAlignment="1">
      <alignment horizontal="left" wrapText="1"/>
      <protection/>
    </xf>
    <xf numFmtId="0" fontId="11" fillId="0" borderId="1" xfId="21" applyFont="1" applyFill="1" applyBorder="1" applyAlignment="1">
      <alignment horizontal="center" wrapText="1"/>
      <protection/>
    </xf>
    <xf numFmtId="0" fontId="11" fillId="0" borderId="0" xfId="21" applyFont="1" applyFill="1" applyBorder="1" applyAlignment="1">
      <alignment horizontal="right" wrapText="1"/>
      <protection/>
    </xf>
    <xf numFmtId="0" fontId="11" fillId="0" borderId="2" xfId="21" applyFont="1" applyFill="1" applyBorder="1" applyAlignment="1">
      <alignment horizontal="center" wrapText="1"/>
      <protection/>
    </xf>
    <xf numFmtId="0" fontId="11" fillId="0" borderId="2" xfId="21" applyFont="1" applyFill="1" applyBorder="1" applyAlignment="1">
      <alignment horizontal="right" wrapText="1"/>
      <protection/>
    </xf>
    <xf numFmtId="0" fontId="4" fillId="0" borderId="1" xfId="21" applyFont="1" applyFill="1" applyBorder="1" applyAlignment="1">
      <alignment horizontal="left" wrapText="1"/>
      <protection/>
    </xf>
    <xf numFmtId="3" fontId="10" fillId="0" borderId="1" xfId="21" applyNumberFormat="1" applyFont="1" applyFill="1" applyBorder="1" applyAlignment="1">
      <alignment horizontal="right" wrapText="1"/>
      <protection/>
    </xf>
    <xf numFmtId="0" fontId="10" fillId="0" borderId="2" xfId="21" applyFont="1" applyFill="1" applyBorder="1" applyAlignment="1">
      <alignment horizontal="center" wrapText="1"/>
      <protection/>
    </xf>
    <xf numFmtId="168" fontId="13" fillId="0" borderId="0" xfId="21" applyNumberFormat="1" applyFont="1" applyFill="1" applyBorder="1" applyAlignment="1">
      <alignment horizontal="right" wrapText="1"/>
      <protection/>
    </xf>
    <xf numFmtId="168" fontId="13" fillId="0" borderId="2" xfId="21" applyNumberFormat="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6" fillId="0" borderId="2" xfId="21" applyFont="1" applyFill="1" applyBorder="1" applyAlignment="1">
      <alignment horizontal="left" wrapText="1"/>
      <protection/>
    </xf>
    <xf numFmtId="168" fontId="5" fillId="0" borderId="0" xfId="21" applyNumberFormat="1" applyFont="1" applyFill="1" applyBorder="1" applyAlignment="1">
      <alignment horizontal="right" wrapText="1"/>
      <protection/>
    </xf>
    <xf numFmtId="168" fontId="5" fillId="0" borderId="2" xfId="21" applyNumberFormat="1" applyFont="1" applyFill="1" applyBorder="1" applyAlignment="1">
      <alignment horizontal="right" wrapText="1"/>
      <protection/>
    </xf>
    <xf numFmtId="168" fontId="13" fillId="0" borderId="0" xfId="21" applyNumberFormat="1" applyFont="1" applyFill="1" applyBorder="1" applyAlignment="1">
      <alignment horizontal="center" wrapText="1"/>
      <protection/>
    </xf>
    <xf numFmtId="168" fontId="13" fillId="0" borderId="2" xfId="21" applyNumberFormat="1" applyFont="1" applyFill="1" applyBorder="1" applyAlignment="1">
      <alignment horizontal="center" wrapText="1"/>
      <protection/>
    </xf>
    <xf numFmtId="3" fontId="6" fillId="0" borderId="0" xfId="20" applyNumberFormat="1" applyFont="1" applyBorder="1" applyAlignment="1">
      <alignment horizontal="right"/>
      <protection/>
    </xf>
    <xf numFmtId="1" fontId="4" fillId="0" borderId="0" xfId="0" applyNumberFormat="1" applyFont="1" applyBorder="1" applyAlignment="1">
      <alignment horizontal="justify" wrapText="1"/>
    </xf>
    <xf numFmtId="168" fontId="7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" fontId="9" fillId="0" borderId="1" xfId="20" applyNumberFormat="1" applyFont="1" applyBorder="1" applyAlignment="1">
      <alignment horizontal="center" wrapText="1"/>
      <protection/>
    </xf>
    <xf numFmtId="3" fontId="9" fillId="0" borderId="2" xfId="20" applyNumberFormat="1" applyFont="1" applyBorder="1" applyAlignment="1">
      <alignment horizontal="center" wrapText="1"/>
      <protection/>
    </xf>
    <xf numFmtId="168" fontId="13" fillId="0" borderId="1" xfId="21" applyNumberFormat="1" applyFont="1" applyBorder="1" applyAlignment="1">
      <alignment horizontal="right" wrapText="1"/>
      <protection/>
    </xf>
    <xf numFmtId="168" fontId="13" fillId="0" borderId="0" xfId="21" applyNumberFormat="1" applyFont="1" applyBorder="1" applyAlignment="1">
      <alignment horizontal="right" wrapText="1"/>
      <protection/>
    </xf>
    <xf numFmtId="168" fontId="13" fillId="0" borderId="2" xfId="21" applyNumberFormat="1" applyFont="1" applyBorder="1" applyAlignment="1">
      <alignment horizontal="right" wrapText="1"/>
      <protection/>
    </xf>
    <xf numFmtId="3" fontId="11" fillId="0" borderId="1" xfId="21" applyNumberFormat="1" applyFont="1" applyFill="1" applyBorder="1" applyAlignment="1">
      <alignment horizontal="right" wrapText="1"/>
      <protection/>
    </xf>
    <xf numFmtId="3" fontId="11" fillId="0" borderId="2" xfId="21" applyNumberFormat="1" applyFont="1" applyFill="1" applyBorder="1" applyAlignment="1">
      <alignment horizontal="right" wrapText="1"/>
      <protection/>
    </xf>
    <xf numFmtId="0" fontId="13" fillId="0" borderId="1" xfId="21" applyFont="1" applyBorder="1" applyAlignment="1">
      <alignment horizontal="right" wrapText="1"/>
      <protection/>
    </xf>
    <xf numFmtId="0" fontId="13" fillId="0" borderId="2" xfId="21" applyFont="1" applyBorder="1" applyAlignment="1">
      <alignment horizontal="right" wrapText="1"/>
      <protection/>
    </xf>
    <xf numFmtId="0" fontId="10" fillId="0" borderId="1" xfId="21" applyFont="1" applyBorder="1" applyAlignment="1">
      <alignment horizontal="center" wrapText="1"/>
      <protection/>
    </xf>
    <xf numFmtId="0" fontId="10" fillId="0" borderId="0" xfId="21" applyFont="1" applyBorder="1" applyAlignment="1">
      <alignment horizontal="center" wrapText="1"/>
      <protection/>
    </xf>
    <xf numFmtId="0" fontId="10" fillId="0" borderId="2" xfId="21" applyFont="1" applyBorder="1" applyAlignment="1">
      <alignment horizontal="center" wrapText="1"/>
      <protection/>
    </xf>
    <xf numFmtId="3" fontId="11" fillId="0" borderId="0" xfId="21" applyNumberFormat="1" applyFont="1" applyFill="1" applyBorder="1" applyAlignment="1">
      <alignment horizontal="right" wrapText="1"/>
      <protection/>
    </xf>
    <xf numFmtId="0" fontId="13" fillId="0" borderId="0" xfId="21" applyFont="1" applyBorder="1" applyAlignment="1">
      <alignment horizontal="right" wrapText="1"/>
      <protection/>
    </xf>
    <xf numFmtId="168" fontId="15" fillId="0" borderId="1" xfId="21" applyNumberFormat="1" applyFont="1" applyBorder="1" applyAlignment="1">
      <alignment horizontal="right" wrapText="1"/>
      <protection/>
    </xf>
    <xf numFmtId="168" fontId="15" fillId="0" borderId="2" xfId="21" applyNumberFormat="1" applyFont="1" applyBorder="1" applyAlignment="1">
      <alignment horizontal="right" wrapText="1"/>
      <protection/>
    </xf>
    <xf numFmtId="3" fontId="14" fillId="0" borderId="1" xfId="21" applyNumberFormat="1" applyFont="1" applyFill="1" applyBorder="1" applyAlignment="1">
      <alignment horizontal="right" wrapText="1"/>
      <protection/>
    </xf>
    <xf numFmtId="3" fontId="14" fillId="0" borderId="2" xfId="21" applyNumberFormat="1" applyFont="1" applyFill="1" applyBorder="1" applyAlignment="1">
      <alignment horizontal="right" wrapText="1"/>
      <protection/>
    </xf>
    <xf numFmtId="0" fontId="10" fillId="0" borderId="1" xfId="21" applyFont="1" applyFill="1" applyBorder="1" applyAlignment="1">
      <alignment horizontal="center" wrapText="1"/>
      <protection/>
    </xf>
    <xf numFmtId="0" fontId="10" fillId="0" borderId="0" xfId="21" applyFont="1" applyFill="1" applyBorder="1" applyAlignment="1">
      <alignment horizontal="center" wrapText="1"/>
      <protection/>
    </xf>
  </cellXfs>
  <cellStyles count="13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capfamiglie" xfId="20"/>
    <cellStyle name="Normale_Particolarifamiglie" xfId="21"/>
    <cellStyle name="Normale_popcirco95-2003" xfId="22"/>
    <cellStyle name="Percent" xfId="23"/>
    <cellStyle name="Currency" xfId="24"/>
    <cellStyle name="Valuta (0)_CIRCO1OK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0" zoomScaleNormal="70" workbookViewId="0" topLeftCell="A1">
      <selection activeCell="A2" sqref="A2"/>
    </sheetView>
  </sheetViews>
  <sheetFormatPr defaultColWidth="9.00390625" defaultRowHeight="15.75"/>
  <cols>
    <col min="1" max="1" width="9.00390625" style="1" customWidth="1"/>
    <col min="2" max="2" width="9.75390625" style="1" customWidth="1"/>
    <col min="3" max="3" width="12.625" style="14" customWidth="1"/>
    <col min="4" max="4" width="11.625" style="14" bestFit="1" customWidth="1"/>
    <col min="5" max="5" width="4.50390625" style="14" bestFit="1" customWidth="1"/>
    <col min="6" max="6" width="8.00390625" style="14" bestFit="1" customWidth="1"/>
    <col min="7" max="7" width="9.875" style="14" bestFit="1" customWidth="1"/>
    <col min="8" max="8" width="9.125" style="14" bestFit="1" customWidth="1"/>
    <col min="9" max="16384" width="9.00390625" style="1" customWidth="1"/>
  </cols>
  <sheetData>
    <row r="1" spans="1:14" ht="45" customHeight="1">
      <c r="A1" s="112" t="s">
        <v>82</v>
      </c>
      <c r="B1" s="112"/>
      <c r="C1" s="112"/>
      <c r="D1" s="112"/>
      <c r="E1" s="112"/>
      <c r="F1" s="112"/>
      <c r="G1" s="1"/>
      <c r="H1" s="2"/>
      <c r="I1" s="2"/>
      <c r="J1" s="2"/>
      <c r="K1" s="2"/>
      <c r="L1" s="2"/>
      <c r="M1" s="2"/>
      <c r="N1" s="2"/>
    </row>
    <row r="2" spans="2:8" ht="15">
      <c r="B2" s="116" t="s">
        <v>1</v>
      </c>
      <c r="C2" s="3" t="s">
        <v>0</v>
      </c>
      <c r="D2" s="113" t="s">
        <v>78</v>
      </c>
      <c r="E2" s="1"/>
      <c r="F2" s="1"/>
      <c r="G2" s="1"/>
      <c r="H2" s="1"/>
    </row>
    <row r="3" spans="2:8" ht="15">
      <c r="B3" s="117"/>
      <c r="C3" s="4"/>
      <c r="D3" s="114"/>
      <c r="E3" s="1"/>
      <c r="F3" s="1"/>
      <c r="G3" s="1"/>
      <c r="H3" s="1"/>
    </row>
    <row r="4" spans="2:8" ht="7.5" customHeight="1">
      <c r="B4" s="118"/>
      <c r="C4" s="5"/>
      <c r="D4" s="115"/>
      <c r="E4" s="1"/>
      <c r="F4" s="1"/>
      <c r="G4" s="1"/>
      <c r="H4" s="1"/>
    </row>
    <row r="5" spans="2:8" ht="11.25" customHeight="1">
      <c r="B5" s="6"/>
      <c r="C5" s="7"/>
      <c r="D5" s="8"/>
      <c r="E5" s="1"/>
      <c r="F5" s="1"/>
      <c r="G5" s="1"/>
      <c r="H5" s="1"/>
    </row>
    <row r="6" spans="2:8" ht="15">
      <c r="B6" s="4">
        <v>1960</v>
      </c>
      <c r="C6" s="9">
        <v>43325</v>
      </c>
      <c r="D6" s="10">
        <v>3.484131563762262</v>
      </c>
      <c r="E6" s="1"/>
      <c r="F6" s="1"/>
      <c r="G6" s="1"/>
      <c r="H6" s="1"/>
    </row>
    <row r="7" spans="2:8" ht="15">
      <c r="B7" s="4">
        <v>1961</v>
      </c>
      <c r="C7" s="9">
        <v>43676</v>
      </c>
      <c r="D7" s="10">
        <v>3.4944591995603993</v>
      </c>
      <c r="E7" s="1"/>
      <c r="F7" s="1"/>
      <c r="G7" s="1"/>
      <c r="H7" s="1"/>
    </row>
    <row r="8" spans="2:8" ht="15">
      <c r="B8" s="4">
        <v>1962</v>
      </c>
      <c r="C8" s="9">
        <v>44693</v>
      </c>
      <c r="D8" s="10">
        <v>3.4722887253037387</v>
      </c>
      <c r="E8" s="1"/>
      <c r="F8" s="1"/>
      <c r="G8" s="1"/>
      <c r="H8" s="1"/>
    </row>
    <row r="9" spans="2:8" ht="15">
      <c r="B9" s="4">
        <v>1963</v>
      </c>
      <c r="C9" s="9">
        <v>46419</v>
      </c>
      <c r="D9" s="10">
        <v>3.3798444602425732</v>
      </c>
      <c r="E9" s="1"/>
      <c r="F9" s="1"/>
      <c r="G9" s="1"/>
      <c r="H9" s="1"/>
    </row>
    <row r="10" spans="2:8" ht="15">
      <c r="B10" s="4">
        <v>1964</v>
      </c>
      <c r="C10" s="9">
        <v>47470</v>
      </c>
      <c r="D10" s="10">
        <v>3.323277859700864</v>
      </c>
      <c r="E10" s="1"/>
      <c r="F10" s="1"/>
      <c r="G10" s="1"/>
      <c r="H10" s="1"/>
    </row>
    <row r="11" spans="2:8" ht="15">
      <c r="B11" s="4">
        <v>1965</v>
      </c>
      <c r="C11" s="9">
        <v>48306</v>
      </c>
      <c r="D11" s="10">
        <v>3.272015898646131</v>
      </c>
      <c r="E11" s="1"/>
      <c r="F11" s="1"/>
      <c r="G11" s="1"/>
      <c r="H11" s="1"/>
    </row>
    <row r="12" spans="2:8" ht="15">
      <c r="B12" s="4">
        <v>1966</v>
      </c>
      <c r="C12" s="9">
        <v>48726</v>
      </c>
      <c r="D12" s="10">
        <v>3.2349259122439764</v>
      </c>
      <c r="E12" s="1"/>
      <c r="F12" s="1"/>
      <c r="G12" s="1"/>
      <c r="H12" s="1"/>
    </row>
    <row r="13" spans="2:8" ht="15">
      <c r="B13" s="4">
        <v>1967</v>
      </c>
      <c r="C13" s="9">
        <v>48756</v>
      </c>
      <c r="D13" s="10">
        <v>3.224567232750841</v>
      </c>
      <c r="E13" s="1"/>
      <c r="F13" s="1"/>
      <c r="G13" s="1"/>
      <c r="H13" s="1"/>
    </row>
    <row r="14" spans="2:8" ht="15">
      <c r="B14" s="4">
        <v>1968</v>
      </c>
      <c r="C14" s="9">
        <v>48999</v>
      </c>
      <c r="D14" s="10">
        <v>3.1968815690116124</v>
      </c>
      <c r="E14" s="1"/>
      <c r="F14" s="1"/>
      <c r="G14" s="1"/>
      <c r="H14" s="1"/>
    </row>
    <row r="15" spans="2:8" ht="15">
      <c r="B15" s="4">
        <v>1969</v>
      </c>
      <c r="C15" s="9">
        <v>49428</v>
      </c>
      <c r="D15" s="10">
        <v>3.16029376062151</v>
      </c>
      <c r="E15" s="1"/>
      <c r="F15" s="1"/>
      <c r="G15" s="1"/>
      <c r="H15" s="1"/>
    </row>
    <row r="16" spans="2:8" ht="15">
      <c r="B16" s="4">
        <v>1970</v>
      </c>
      <c r="C16" s="9">
        <v>49847</v>
      </c>
      <c r="D16" s="10">
        <v>3.125423796818264</v>
      </c>
      <c r="E16" s="1"/>
      <c r="F16" s="1"/>
      <c r="G16" s="1"/>
      <c r="H16" s="1"/>
    </row>
    <row r="17" spans="2:8" ht="15">
      <c r="B17" s="4">
        <v>1971</v>
      </c>
      <c r="C17" s="9">
        <v>48946</v>
      </c>
      <c r="D17" s="10">
        <v>3.1292240428227025</v>
      </c>
      <c r="E17" s="1"/>
      <c r="F17" s="1"/>
      <c r="G17" s="1"/>
      <c r="H17" s="1"/>
    </row>
    <row r="18" spans="2:8" ht="15">
      <c r="B18" s="4">
        <v>1972</v>
      </c>
      <c r="C18" s="9">
        <v>49383</v>
      </c>
      <c r="D18" s="10">
        <v>3.13225198955106</v>
      </c>
      <c r="E18" s="1"/>
      <c r="F18" s="1"/>
      <c r="G18" s="1"/>
      <c r="H18" s="1"/>
    </row>
    <row r="19" spans="2:8" ht="15">
      <c r="B19" s="4">
        <v>1973</v>
      </c>
      <c r="C19" s="9">
        <v>50095</v>
      </c>
      <c r="D19" s="10">
        <v>3.10194630202615</v>
      </c>
      <c r="E19" s="1"/>
      <c r="F19" s="1"/>
      <c r="G19" s="1"/>
      <c r="H19" s="1"/>
    </row>
    <row r="20" spans="2:8" ht="15">
      <c r="B20" s="4">
        <v>1974</v>
      </c>
      <c r="C20" s="9">
        <v>50693</v>
      </c>
      <c r="D20" s="10">
        <v>3.067050677608348</v>
      </c>
      <c r="E20" s="1"/>
      <c r="F20" s="1"/>
      <c r="G20" s="1"/>
      <c r="H20" s="1"/>
    </row>
    <row r="21" spans="2:8" ht="15">
      <c r="B21" s="4">
        <v>1975</v>
      </c>
      <c r="C21" s="9">
        <v>51370</v>
      </c>
      <c r="D21" s="10">
        <v>3.02468366751022</v>
      </c>
      <c r="E21" s="1"/>
      <c r="F21" s="1"/>
      <c r="G21" s="1"/>
      <c r="H21" s="1"/>
    </row>
    <row r="22" spans="2:8" ht="15">
      <c r="B22" s="4">
        <v>1976</v>
      </c>
      <c r="C22" s="9">
        <v>51748</v>
      </c>
      <c r="D22" s="10">
        <v>2.9986086418798794</v>
      </c>
      <c r="E22" s="1"/>
      <c r="F22" s="1"/>
      <c r="G22" s="1"/>
      <c r="H22" s="1"/>
    </row>
    <row r="23" spans="2:8" ht="15">
      <c r="B23" s="4">
        <v>1977</v>
      </c>
      <c r="C23" s="9">
        <v>51994</v>
      </c>
      <c r="D23" s="10">
        <v>2.970977420471593</v>
      </c>
      <c r="E23" s="1"/>
      <c r="F23" s="1"/>
      <c r="G23" s="1"/>
      <c r="H23" s="1"/>
    </row>
    <row r="24" spans="2:8" ht="15">
      <c r="B24" s="4">
        <v>1978</v>
      </c>
      <c r="C24" s="9">
        <v>54150</v>
      </c>
      <c r="D24" s="10">
        <v>2.8396491228070175</v>
      </c>
      <c r="E24" s="1"/>
      <c r="F24" s="1"/>
      <c r="G24" s="1"/>
      <c r="H24" s="1"/>
    </row>
    <row r="25" spans="2:8" ht="15">
      <c r="B25" s="4">
        <v>1979</v>
      </c>
      <c r="C25" s="9">
        <v>54277</v>
      </c>
      <c r="D25" s="10">
        <v>2.8143044014960297</v>
      </c>
      <c r="E25" s="1"/>
      <c r="F25" s="1"/>
      <c r="G25" s="1"/>
      <c r="H25" s="1"/>
    </row>
    <row r="26" spans="2:8" ht="15">
      <c r="B26" s="4">
        <v>1980</v>
      </c>
      <c r="C26" s="9">
        <v>54509</v>
      </c>
      <c r="D26" s="10">
        <v>2.781980957273111</v>
      </c>
      <c r="E26" s="1"/>
      <c r="F26" s="1"/>
      <c r="G26" s="1"/>
      <c r="H26" s="1"/>
    </row>
    <row r="27" spans="2:8" ht="15">
      <c r="B27" s="4">
        <v>1981</v>
      </c>
      <c r="C27" s="9">
        <v>54705</v>
      </c>
      <c r="D27" s="10">
        <v>2.7256009505529657</v>
      </c>
      <c r="E27" s="1"/>
      <c r="F27" s="1"/>
      <c r="G27" s="1"/>
      <c r="H27" s="1"/>
    </row>
    <row r="28" spans="2:8" ht="15">
      <c r="B28" s="4">
        <v>1982</v>
      </c>
      <c r="C28" s="9">
        <v>54146</v>
      </c>
      <c r="D28" s="10">
        <v>2.728013149632475</v>
      </c>
      <c r="E28" s="1"/>
      <c r="F28" s="1"/>
      <c r="G28" s="1"/>
      <c r="H28" s="1"/>
    </row>
    <row r="29" spans="2:8" ht="15">
      <c r="B29" s="4">
        <v>1983</v>
      </c>
      <c r="C29" s="9">
        <v>54828</v>
      </c>
      <c r="D29" s="10">
        <v>2.6870941854526884</v>
      </c>
      <c r="E29" s="1"/>
      <c r="F29" s="1"/>
      <c r="G29" s="1"/>
      <c r="H29" s="1"/>
    </row>
    <row r="30" spans="2:8" ht="15">
      <c r="B30" s="4">
        <v>1984</v>
      </c>
      <c r="C30" s="9">
        <v>54979</v>
      </c>
      <c r="D30" s="10">
        <v>2.658142199748995</v>
      </c>
      <c r="E30" s="1"/>
      <c r="F30" s="1"/>
      <c r="G30" s="1"/>
      <c r="H30" s="1"/>
    </row>
    <row r="31" spans="2:8" ht="15">
      <c r="B31" s="4">
        <v>1985</v>
      </c>
      <c r="C31" s="9">
        <v>55286</v>
      </c>
      <c r="D31" s="10">
        <v>2.6238469051839526</v>
      </c>
      <c r="E31" s="1"/>
      <c r="F31" s="1"/>
      <c r="G31" s="1"/>
      <c r="H31" s="1"/>
    </row>
    <row r="32" spans="2:8" ht="15">
      <c r="B32" s="4">
        <v>1986</v>
      </c>
      <c r="C32" s="9">
        <v>55575</v>
      </c>
      <c r="D32" s="10">
        <v>2.5901934322986953</v>
      </c>
      <c r="E32" s="1"/>
      <c r="F32" s="1"/>
      <c r="G32" s="1"/>
      <c r="H32" s="1"/>
    </row>
    <row r="33" spans="2:8" ht="15">
      <c r="B33" s="4">
        <v>1987</v>
      </c>
      <c r="C33" s="9">
        <v>55846</v>
      </c>
      <c r="D33" s="10">
        <v>2.561436808365863</v>
      </c>
      <c r="E33" s="1"/>
      <c r="F33" s="1"/>
      <c r="G33" s="1"/>
      <c r="H33" s="1"/>
    </row>
    <row r="34" spans="2:8" ht="15">
      <c r="B34" s="4">
        <v>1988</v>
      </c>
      <c r="C34" s="9">
        <v>56061</v>
      </c>
      <c r="D34" s="10">
        <v>2.5342038137029306</v>
      </c>
      <c r="E34" s="1"/>
      <c r="F34" s="1"/>
      <c r="G34" s="1"/>
      <c r="H34" s="1"/>
    </row>
    <row r="35" spans="2:8" ht="15">
      <c r="B35" s="4">
        <v>1989</v>
      </c>
      <c r="C35" s="9">
        <v>56323</v>
      </c>
      <c r="D35" s="10">
        <v>2.5105907000692436</v>
      </c>
      <c r="E35" s="1"/>
      <c r="F35" s="1"/>
      <c r="G35" s="1"/>
      <c r="H35" s="1"/>
    </row>
    <row r="36" spans="2:8" ht="15">
      <c r="B36" s="4">
        <v>1990</v>
      </c>
      <c r="C36" s="9">
        <v>56450</v>
      </c>
      <c r="D36" s="10">
        <v>2.490699734278122</v>
      </c>
      <c r="E36" s="1"/>
      <c r="F36" s="1"/>
      <c r="G36" s="1"/>
      <c r="H36" s="1"/>
    </row>
    <row r="37" spans="2:8" ht="15">
      <c r="B37" s="4">
        <v>1991</v>
      </c>
      <c r="C37" s="9">
        <v>56288</v>
      </c>
      <c r="D37" s="10">
        <v>2.4469869243888573</v>
      </c>
      <c r="E37" s="1"/>
      <c r="F37" s="1"/>
      <c r="G37" s="1"/>
      <c r="H37" s="1"/>
    </row>
    <row r="38" spans="2:8" ht="15">
      <c r="B38" s="4">
        <v>1992</v>
      </c>
      <c r="C38" s="11">
        <v>56466</v>
      </c>
      <c r="D38" s="10">
        <v>2.427992066022031</v>
      </c>
      <c r="E38" s="1"/>
      <c r="F38" s="1"/>
      <c r="G38" s="1"/>
      <c r="H38" s="1"/>
    </row>
    <row r="39" spans="2:8" ht="15">
      <c r="B39" s="4">
        <v>1993</v>
      </c>
      <c r="C39" s="11">
        <v>56217</v>
      </c>
      <c r="D39" s="10">
        <v>2.4438159275663947</v>
      </c>
      <c r="E39" s="1"/>
      <c r="F39" s="1"/>
      <c r="G39" s="1"/>
      <c r="H39" s="1"/>
    </row>
    <row r="40" spans="2:8" ht="15">
      <c r="B40" s="4">
        <v>1994</v>
      </c>
      <c r="C40" s="11">
        <v>55900</v>
      </c>
      <c r="D40" s="10">
        <v>2.436762075134168</v>
      </c>
      <c r="E40" s="1"/>
      <c r="F40" s="1"/>
      <c r="G40" s="1"/>
      <c r="H40" s="1"/>
    </row>
    <row r="41" spans="2:8" ht="15">
      <c r="B41" s="4">
        <v>1995</v>
      </c>
      <c r="C41" s="11">
        <v>56029</v>
      </c>
      <c r="D41" s="10">
        <v>2.411875992789448</v>
      </c>
      <c r="E41" s="1"/>
      <c r="F41" s="1"/>
      <c r="G41" s="1"/>
      <c r="H41" s="1"/>
    </row>
    <row r="42" spans="2:8" ht="15">
      <c r="B42" s="4">
        <v>1996</v>
      </c>
      <c r="C42" s="11">
        <v>56076</v>
      </c>
      <c r="D42" s="10">
        <v>2.394910478636137</v>
      </c>
      <c r="E42" s="1"/>
      <c r="F42" s="1"/>
      <c r="G42" s="1"/>
      <c r="H42" s="1"/>
    </row>
    <row r="43" spans="2:8" ht="15">
      <c r="B43" s="4">
        <v>1997</v>
      </c>
      <c r="C43" s="11">
        <v>56122</v>
      </c>
      <c r="D43" s="10">
        <v>2.3746480880937955</v>
      </c>
      <c r="E43" s="1"/>
      <c r="F43" s="1"/>
      <c r="G43" s="1"/>
      <c r="H43" s="1"/>
    </row>
    <row r="44" spans="2:8" ht="15">
      <c r="B44" s="4">
        <v>1998</v>
      </c>
      <c r="C44" s="11">
        <v>56372</v>
      </c>
      <c r="D44" s="10">
        <v>2.3536684879017953</v>
      </c>
      <c r="E44" s="1"/>
      <c r="F44" s="1"/>
      <c r="G44" s="1"/>
      <c r="H44" s="1"/>
    </row>
    <row r="45" spans="2:8" ht="15">
      <c r="B45" s="4">
        <v>1999</v>
      </c>
      <c r="C45" s="11">
        <v>56667</v>
      </c>
      <c r="D45" s="10">
        <v>2.331639225651614</v>
      </c>
      <c r="E45" s="1"/>
      <c r="F45" s="1"/>
      <c r="G45" s="1"/>
      <c r="H45" s="1"/>
    </row>
    <row r="46" spans="2:8" ht="15">
      <c r="B46" s="4">
        <v>2000</v>
      </c>
      <c r="C46" s="11">
        <v>57446</v>
      </c>
      <c r="D46" s="10">
        <v>2.3088910703642673</v>
      </c>
      <c r="E46" s="1"/>
      <c r="F46" s="1"/>
      <c r="G46" s="1"/>
      <c r="H46" s="1"/>
    </row>
    <row r="47" spans="2:8" ht="15">
      <c r="B47" s="4">
        <v>2001</v>
      </c>
      <c r="C47" s="11">
        <v>58013</v>
      </c>
      <c r="D47" s="10">
        <v>2.2</v>
      </c>
      <c r="E47" s="1"/>
      <c r="F47" s="1"/>
      <c r="G47" s="1"/>
      <c r="H47" s="1"/>
    </row>
    <row r="48" spans="2:8" ht="15">
      <c r="B48" s="4">
        <v>2002</v>
      </c>
      <c r="C48" s="11">
        <v>58447</v>
      </c>
      <c r="D48" s="10">
        <v>2.2</v>
      </c>
      <c r="E48" s="1"/>
      <c r="F48" s="1"/>
      <c r="G48" s="1"/>
      <c r="H48" s="1"/>
    </row>
    <row r="49" spans="2:8" ht="15">
      <c r="B49" s="4">
        <v>2003</v>
      </c>
      <c r="C49" s="11">
        <v>59064</v>
      </c>
      <c r="D49" s="10">
        <v>2.2</v>
      </c>
      <c r="E49" s="1"/>
      <c r="F49" s="1"/>
      <c r="G49" s="1"/>
      <c r="H49" s="1"/>
    </row>
    <row r="50" spans="2:8" ht="15">
      <c r="B50" s="4">
        <v>2004</v>
      </c>
      <c r="C50" s="11">
        <v>60072</v>
      </c>
      <c r="D50" s="10">
        <v>2.195851575635498</v>
      </c>
      <c r="E50" s="1"/>
      <c r="F50" s="1"/>
      <c r="G50" s="1"/>
      <c r="H50" s="1"/>
    </row>
    <row r="51" spans="2:8" ht="15">
      <c r="B51" s="4">
        <v>2005</v>
      </c>
      <c r="C51" s="11">
        <v>61147</v>
      </c>
      <c r="D51" s="10">
        <v>2.1664704150721223</v>
      </c>
      <c r="E51" s="1"/>
      <c r="F51" s="1"/>
      <c r="G51" s="1"/>
      <c r="H51" s="1"/>
    </row>
    <row r="52" spans="2:8" ht="15">
      <c r="B52" s="4">
        <v>2006</v>
      </c>
      <c r="C52" s="11">
        <v>62234</v>
      </c>
      <c r="D52" s="10">
        <v>2.140499718807745</v>
      </c>
      <c r="E52" s="1"/>
      <c r="F52" s="1"/>
      <c r="G52" s="1"/>
      <c r="H52" s="1"/>
    </row>
    <row r="53" spans="2:8" ht="15">
      <c r="B53" s="4">
        <v>2007</v>
      </c>
      <c r="C53" s="11">
        <v>63091</v>
      </c>
      <c r="D53" s="10">
        <v>2.140499718807745</v>
      </c>
      <c r="E53" s="1"/>
      <c r="F53" s="1"/>
      <c r="G53" s="1"/>
      <c r="H53" s="1"/>
    </row>
    <row r="54" spans="2:8" ht="15">
      <c r="B54" s="5">
        <v>2008</v>
      </c>
      <c r="C54" s="12">
        <v>63946</v>
      </c>
      <c r="D54" s="13">
        <v>2.140499718807745</v>
      </c>
      <c r="E54" s="1"/>
      <c r="F54" s="1"/>
      <c r="G54" s="1"/>
      <c r="H54" s="1"/>
    </row>
    <row r="55" spans="5:8" ht="15">
      <c r="E55" s="1"/>
      <c r="F55" s="1"/>
      <c r="G55" s="1"/>
      <c r="H55" s="1"/>
    </row>
  </sheetData>
  <mergeCells count="3">
    <mergeCell ref="A1:F1"/>
    <mergeCell ref="D2:D4"/>
    <mergeCell ref="B2:B4"/>
  </mergeCells>
  <printOptions horizontalCentered="1" verticalCentered="1"/>
  <pageMargins left="0.7874015748031497" right="0.7874015748031497" top="0.4330708661417323" bottom="0.5118110236220472" header="0.4330708661417323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2" sqref="A2"/>
    </sheetView>
  </sheetViews>
  <sheetFormatPr defaultColWidth="9.00390625" defaultRowHeight="15.75"/>
  <cols>
    <col min="1" max="1" width="9.00390625" style="35" customWidth="1"/>
    <col min="2" max="11" width="7.625" style="35" customWidth="1"/>
    <col min="12" max="16384" width="9.00390625" style="35" customWidth="1"/>
  </cols>
  <sheetData>
    <row r="1" spans="1:11" s="18" customFormat="1" ht="25.5">
      <c r="A1" s="15" t="s">
        <v>81</v>
      </c>
      <c r="B1" s="16"/>
      <c r="C1" s="16"/>
      <c r="D1" s="15"/>
      <c r="E1" s="16"/>
      <c r="F1" s="16"/>
      <c r="G1" s="16"/>
      <c r="H1" s="17"/>
      <c r="I1" s="17"/>
      <c r="J1" s="17"/>
      <c r="K1" s="17"/>
    </row>
    <row r="2" spans="1:11" s="18" customFormat="1" ht="12.75">
      <c r="A2" s="15"/>
      <c r="B2" s="16"/>
      <c r="C2" s="16"/>
      <c r="D2" s="15"/>
      <c r="E2" s="16"/>
      <c r="F2" s="16"/>
      <c r="G2" s="16"/>
      <c r="H2" s="17"/>
      <c r="I2" s="17"/>
      <c r="J2" s="19"/>
      <c r="K2" s="19"/>
    </row>
    <row r="3" spans="1:11" s="18" customFormat="1" ht="15" customHeight="1">
      <c r="A3" s="119" t="s">
        <v>79</v>
      </c>
      <c r="B3" s="21" t="s">
        <v>1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s="27" customFormat="1" ht="12.75">
      <c r="A4" s="120"/>
      <c r="B4" s="26" t="s">
        <v>3</v>
      </c>
      <c r="C4" s="25">
        <v>2000</v>
      </c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5">
        <v>2007</v>
      </c>
      <c r="K4" s="25">
        <v>2008</v>
      </c>
    </row>
    <row r="5" spans="1:11" s="18" customFormat="1" ht="9" customHeight="1">
      <c r="A5" s="20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18" customFormat="1" ht="12.75">
      <c r="A6" s="41">
        <v>1</v>
      </c>
      <c r="B6" s="42">
        <v>16396</v>
      </c>
      <c r="C6" s="42">
        <v>17096</v>
      </c>
      <c r="D6" s="42">
        <v>17736</v>
      </c>
      <c r="E6" s="42">
        <v>18187</v>
      </c>
      <c r="F6" s="42">
        <v>18915</v>
      </c>
      <c r="G6" s="42">
        <v>19868</v>
      </c>
      <c r="H6" s="42">
        <v>20917</v>
      </c>
      <c r="I6" s="42">
        <v>21924</v>
      </c>
      <c r="J6" s="42">
        <v>22908</v>
      </c>
      <c r="K6" s="42">
        <v>23640</v>
      </c>
    </row>
    <row r="7" spans="1:11" s="18" customFormat="1" ht="12.75">
      <c r="A7" s="41">
        <v>2</v>
      </c>
      <c r="B7" s="42">
        <v>17886</v>
      </c>
      <c r="C7" s="42">
        <v>18125</v>
      </c>
      <c r="D7" s="42">
        <v>18315</v>
      </c>
      <c r="E7" s="42">
        <v>18690</v>
      </c>
      <c r="F7" s="42">
        <v>18920</v>
      </c>
      <c r="G7" s="42">
        <v>19254</v>
      </c>
      <c r="H7" s="42">
        <v>19638</v>
      </c>
      <c r="I7" s="42">
        <v>20020</v>
      </c>
      <c r="J7" s="42">
        <v>20148</v>
      </c>
      <c r="K7" s="42">
        <v>20432</v>
      </c>
    </row>
    <row r="8" spans="1:11" s="18" customFormat="1" ht="12.75">
      <c r="A8" s="41">
        <v>3</v>
      </c>
      <c r="B8" s="42">
        <v>14129</v>
      </c>
      <c r="C8" s="42">
        <v>13997</v>
      </c>
      <c r="D8" s="42">
        <v>13875</v>
      </c>
      <c r="E8" s="42">
        <v>13760</v>
      </c>
      <c r="F8" s="42">
        <v>13547</v>
      </c>
      <c r="G8" s="42">
        <v>13392</v>
      </c>
      <c r="H8" s="42">
        <v>13150</v>
      </c>
      <c r="I8" s="42">
        <v>12965</v>
      </c>
      <c r="J8" s="42">
        <v>12740</v>
      </c>
      <c r="K8" s="42">
        <v>12649</v>
      </c>
    </row>
    <row r="9" spans="1:11" s="18" customFormat="1" ht="12.75">
      <c r="A9" s="41">
        <v>4</v>
      </c>
      <c r="B9" s="42">
        <v>6845</v>
      </c>
      <c r="C9" s="42">
        <v>6586</v>
      </c>
      <c r="D9" s="42">
        <v>6486</v>
      </c>
      <c r="E9" s="42">
        <v>6264</v>
      </c>
      <c r="F9" s="42">
        <v>6182</v>
      </c>
      <c r="G9" s="42">
        <v>6133</v>
      </c>
      <c r="H9" s="42">
        <v>6044</v>
      </c>
      <c r="I9" s="42">
        <v>5967</v>
      </c>
      <c r="J9" s="42">
        <v>5940</v>
      </c>
      <c r="K9" s="42">
        <v>5836</v>
      </c>
    </row>
    <row r="10" spans="1:11" s="18" customFormat="1" ht="12.75">
      <c r="A10" s="41">
        <v>5</v>
      </c>
      <c r="B10" s="42">
        <v>1284</v>
      </c>
      <c r="C10" s="42">
        <v>1283</v>
      </c>
      <c r="D10" s="42">
        <v>1251</v>
      </c>
      <c r="E10" s="42">
        <v>1223</v>
      </c>
      <c r="F10" s="42">
        <v>1180</v>
      </c>
      <c r="G10" s="42">
        <v>1106</v>
      </c>
      <c r="H10" s="42">
        <v>1089</v>
      </c>
      <c r="I10" s="42">
        <v>1054</v>
      </c>
      <c r="J10" s="42">
        <v>1062</v>
      </c>
      <c r="K10" s="42">
        <v>1070</v>
      </c>
    </row>
    <row r="11" spans="1:11" s="18" customFormat="1" ht="12.75">
      <c r="A11" s="41" t="s">
        <v>10</v>
      </c>
      <c r="B11" s="42">
        <v>374</v>
      </c>
      <c r="C11" s="42">
        <v>359</v>
      </c>
      <c r="D11" s="42">
        <v>350</v>
      </c>
      <c r="E11" s="42">
        <v>323</v>
      </c>
      <c r="F11" s="42">
        <v>320</v>
      </c>
      <c r="G11" s="42">
        <v>319</v>
      </c>
      <c r="H11" s="42">
        <v>309</v>
      </c>
      <c r="I11" s="42">
        <v>304</v>
      </c>
      <c r="J11" s="42">
        <v>293</v>
      </c>
      <c r="K11" s="42">
        <v>319</v>
      </c>
    </row>
    <row r="12" spans="1:11" s="18" customFormat="1" ht="6" customHeight="1">
      <c r="A12" s="24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2" s="32" customFormat="1" ht="12.75">
      <c r="A13" s="37" t="s">
        <v>7</v>
      </c>
      <c r="B13" s="43">
        <f aca="true" t="shared" si="0" ref="B13:K13">SUM(B6:B12)</f>
        <v>56914</v>
      </c>
      <c r="C13" s="43">
        <f t="shared" si="0"/>
        <v>57446</v>
      </c>
      <c r="D13" s="43">
        <f t="shared" si="0"/>
        <v>58013</v>
      </c>
      <c r="E13" s="43">
        <f t="shared" si="0"/>
        <v>58447</v>
      </c>
      <c r="F13" s="43">
        <f t="shared" si="0"/>
        <v>59064</v>
      </c>
      <c r="G13" s="43">
        <f t="shared" si="0"/>
        <v>60072</v>
      </c>
      <c r="H13" s="43">
        <f t="shared" si="0"/>
        <v>61147</v>
      </c>
      <c r="I13" s="43">
        <f t="shared" si="0"/>
        <v>62234</v>
      </c>
      <c r="J13" s="43">
        <f t="shared" si="0"/>
        <v>63091</v>
      </c>
      <c r="K13" s="43">
        <f t="shared" si="0"/>
        <v>63946</v>
      </c>
      <c r="L13" s="18"/>
    </row>
    <row r="14" spans="1:11" s="18" customFormat="1" ht="4.5" customHeight="1">
      <c r="A14" s="44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ht="12.75">
      <c r="A15" s="34" t="s">
        <v>8</v>
      </c>
    </row>
  </sheetData>
  <mergeCells count="1">
    <mergeCell ref="A3:A4"/>
  </mergeCells>
  <printOptions/>
  <pageMargins left="0.78" right="0.36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K20" sqref="K20"/>
    </sheetView>
  </sheetViews>
  <sheetFormatPr defaultColWidth="9.00390625" defaultRowHeight="15.75"/>
  <cols>
    <col min="1" max="1" width="30.25390625" style="35" customWidth="1"/>
    <col min="2" max="4" width="7.375" style="35" bestFit="1" customWidth="1"/>
    <col min="5" max="7" width="6.625" style="35" customWidth="1"/>
    <col min="8" max="8" width="7.875" style="35" customWidth="1"/>
    <col min="9" max="16384" width="9.00390625" style="35" customWidth="1"/>
  </cols>
  <sheetData>
    <row r="1" spans="1:8" s="18" customFormat="1" ht="25.5">
      <c r="A1" s="15" t="s">
        <v>83</v>
      </c>
      <c r="B1" s="16"/>
      <c r="C1" s="16"/>
      <c r="D1" s="16"/>
      <c r="E1" s="15"/>
      <c r="F1" s="16"/>
      <c r="G1" s="17"/>
      <c r="H1" s="17"/>
    </row>
    <row r="2" spans="1:8" s="18" customFormat="1" ht="12.75">
      <c r="A2" s="15"/>
      <c r="B2" s="16"/>
      <c r="C2" s="16"/>
      <c r="D2" s="16"/>
      <c r="E2" s="15"/>
      <c r="F2" s="16"/>
      <c r="G2" s="17"/>
      <c r="H2" s="19"/>
    </row>
    <row r="3" spans="1:8" s="18" customFormat="1" ht="12.75">
      <c r="A3" s="20"/>
      <c r="B3" s="22" t="s">
        <v>9</v>
      </c>
      <c r="C3" s="23"/>
      <c r="D3" s="23"/>
      <c r="E3" s="23"/>
      <c r="F3" s="23"/>
      <c r="G3" s="23"/>
      <c r="H3" s="36" t="s">
        <v>7</v>
      </c>
    </row>
    <row r="4" spans="1:8" s="27" customFormat="1" ht="12.75">
      <c r="A4" s="24" t="s">
        <v>16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 t="s">
        <v>10</v>
      </c>
      <c r="H4" s="37"/>
    </row>
    <row r="5" spans="1:8" s="18" customFormat="1" ht="9" customHeight="1">
      <c r="A5" s="20"/>
      <c r="B5" s="28"/>
      <c r="C5" s="28"/>
      <c r="D5" s="28"/>
      <c r="E5" s="28"/>
      <c r="F5" s="28"/>
      <c r="G5" s="28"/>
      <c r="H5" s="38"/>
    </row>
    <row r="6" spans="1:8" s="18" customFormat="1" ht="12.75">
      <c r="A6" s="29" t="s">
        <v>17</v>
      </c>
      <c r="B6" s="30">
        <v>23640</v>
      </c>
      <c r="C6" s="111" t="s">
        <v>76</v>
      </c>
      <c r="D6" s="111" t="s">
        <v>76</v>
      </c>
      <c r="E6" s="111" t="s">
        <v>76</v>
      </c>
      <c r="F6" s="111" t="s">
        <v>76</v>
      </c>
      <c r="G6" s="111" t="s">
        <v>76</v>
      </c>
      <c r="H6" s="39">
        <f aca="true" t="shared" si="0" ref="H6:H18">SUM(B6:G6)</f>
        <v>23640</v>
      </c>
    </row>
    <row r="7" spans="1:8" s="18" customFormat="1" ht="12.75">
      <c r="A7" s="29" t="s">
        <v>18</v>
      </c>
      <c r="B7" s="111" t="s">
        <v>76</v>
      </c>
      <c r="C7" s="30">
        <v>12366</v>
      </c>
      <c r="D7" s="111" t="s">
        <v>76</v>
      </c>
      <c r="E7" s="111" t="s">
        <v>76</v>
      </c>
      <c r="F7" s="111" t="s">
        <v>76</v>
      </c>
      <c r="G7" s="111" t="s">
        <v>76</v>
      </c>
      <c r="H7" s="39">
        <f t="shared" si="0"/>
        <v>12366</v>
      </c>
    </row>
    <row r="8" spans="1:8" s="18" customFormat="1" ht="12.75">
      <c r="A8" s="29" t="s">
        <v>19</v>
      </c>
      <c r="B8" s="111" t="s">
        <v>76</v>
      </c>
      <c r="C8" s="111" t="s">
        <v>76</v>
      </c>
      <c r="D8" s="30">
        <v>9001</v>
      </c>
      <c r="E8" s="30">
        <v>4322</v>
      </c>
      <c r="F8" s="30">
        <v>534</v>
      </c>
      <c r="G8" s="30">
        <v>98</v>
      </c>
      <c r="H8" s="39">
        <f t="shared" si="0"/>
        <v>13955</v>
      </c>
    </row>
    <row r="9" spans="1:8" s="18" customFormat="1" ht="12.75">
      <c r="A9" s="29" t="s">
        <v>20</v>
      </c>
      <c r="B9" s="111" t="s">
        <v>76</v>
      </c>
      <c r="C9" s="111" t="s">
        <v>76</v>
      </c>
      <c r="D9" s="111" t="s">
        <v>76</v>
      </c>
      <c r="E9" s="30">
        <v>499</v>
      </c>
      <c r="F9" s="30">
        <v>299</v>
      </c>
      <c r="G9" s="30">
        <v>148</v>
      </c>
      <c r="H9" s="39">
        <f t="shared" si="0"/>
        <v>946</v>
      </c>
    </row>
    <row r="10" spans="1:8" s="18" customFormat="1" ht="12.75">
      <c r="A10" s="29" t="s">
        <v>21</v>
      </c>
      <c r="B10" s="111" t="s">
        <v>76</v>
      </c>
      <c r="C10" s="111" t="s">
        <v>76</v>
      </c>
      <c r="D10" s="30">
        <v>491</v>
      </c>
      <c r="E10" s="30">
        <v>64</v>
      </c>
      <c r="F10" s="30">
        <v>17</v>
      </c>
      <c r="G10" s="30">
        <v>6</v>
      </c>
      <c r="H10" s="39">
        <f t="shared" si="0"/>
        <v>578</v>
      </c>
    </row>
    <row r="11" spans="1:8" s="18" customFormat="1" ht="12.75">
      <c r="A11" s="29" t="s">
        <v>22</v>
      </c>
      <c r="B11" s="111" t="s">
        <v>76</v>
      </c>
      <c r="C11" s="30">
        <v>4667</v>
      </c>
      <c r="D11" s="30">
        <v>1084</v>
      </c>
      <c r="E11" s="30">
        <v>125</v>
      </c>
      <c r="F11" s="30">
        <v>12</v>
      </c>
      <c r="G11" s="30">
        <v>4</v>
      </c>
      <c r="H11" s="39">
        <f t="shared" si="0"/>
        <v>5892</v>
      </c>
    </row>
    <row r="12" spans="1:8" s="18" customFormat="1" ht="12.75">
      <c r="A12" s="29" t="s">
        <v>23</v>
      </c>
      <c r="B12" s="111" t="s">
        <v>76</v>
      </c>
      <c r="C12" s="111" t="s">
        <v>76</v>
      </c>
      <c r="D12" s="30">
        <v>560</v>
      </c>
      <c r="E12" s="30">
        <v>325</v>
      </c>
      <c r="F12" s="30">
        <v>111</v>
      </c>
      <c r="G12" s="30">
        <v>28</v>
      </c>
      <c r="H12" s="39">
        <f t="shared" si="0"/>
        <v>1024</v>
      </c>
    </row>
    <row r="13" spans="1:8" s="18" customFormat="1" ht="12.75">
      <c r="A13" s="29" t="s">
        <v>24</v>
      </c>
      <c r="B13" s="111" t="s">
        <v>76</v>
      </c>
      <c r="C13" s="30">
        <v>2051</v>
      </c>
      <c r="D13" s="111" t="s">
        <v>76</v>
      </c>
      <c r="E13" s="111" t="s">
        <v>76</v>
      </c>
      <c r="F13" s="111" t="s">
        <v>76</v>
      </c>
      <c r="G13" s="111" t="s">
        <v>76</v>
      </c>
      <c r="H13" s="39">
        <f t="shared" si="0"/>
        <v>2051</v>
      </c>
    </row>
    <row r="14" spans="1:8" s="18" customFormat="1" ht="12.75">
      <c r="A14" s="29" t="s">
        <v>25</v>
      </c>
      <c r="B14" s="111" t="s">
        <v>76</v>
      </c>
      <c r="C14" s="111" t="s">
        <v>76</v>
      </c>
      <c r="D14" s="30">
        <v>1084</v>
      </c>
      <c r="E14" s="30">
        <v>347</v>
      </c>
      <c r="F14" s="30">
        <v>37</v>
      </c>
      <c r="G14" s="30">
        <v>4</v>
      </c>
      <c r="H14" s="39">
        <f t="shared" si="0"/>
        <v>1472</v>
      </c>
    </row>
    <row r="15" spans="1:8" s="18" customFormat="1" ht="14.25" customHeight="1">
      <c r="A15" s="29" t="s">
        <v>26</v>
      </c>
      <c r="B15" s="111" t="s">
        <v>76</v>
      </c>
      <c r="C15" s="111" t="s">
        <v>76</v>
      </c>
      <c r="D15" s="111" t="s">
        <v>76</v>
      </c>
      <c r="E15" s="30">
        <v>43</v>
      </c>
      <c r="F15" s="30">
        <v>30</v>
      </c>
      <c r="G15" s="30">
        <v>16</v>
      </c>
      <c r="H15" s="39">
        <f t="shared" si="0"/>
        <v>89</v>
      </c>
    </row>
    <row r="16" spans="1:8" s="18" customFormat="1" ht="14.25" customHeight="1">
      <c r="A16" s="29" t="s">
        <v>27</v>
      </c>
      <c r="B16" s="111" t="s">
        <v>76</v>
      </c>
      <c r="C16" s="111" t="s">
        <v>76</v>
      </c>
      <c r="D16" s="30">
        <v>148</v>
      </c>
      <c r="E16" s="30">
        <v>46</v>
      </c>
      <c r="F16" s="30">
        <v>10</v>
      </c>
      <c r="G16" s="30">
        <v>9</v>
      </c>
      <c r="H16" s="39">
        <f t="shared" si="0"/>
        <v>213</v>
      </c>
    </row>
    <row r="17" spans="1:8" s="18" customFormat="1" ht="14.25" customHeight="1">
      <c r="A17" s="29" t="s">
        <v>28</v>
      </c>
      <c r="B17" s="111" t="s">
        <v>76</v>
      </c>
      <c r="C17" s="30">
        <v>297</v>
      </c>
      <c r="D17" s="30">
        <v>99</v>
      </c>
      <c r="E17" s="30">
        <v>20</v>
      </c>
      <c r="F17" s="30">
        <v>4</v>
      </c>
      <c r="G17" s="30">
        <v>1</v>
      </c>
      <c r="H17" s="39">
        <f t="shared" si="0"/>
        <v>421</v>
      </c>
    </row>
    <row r="18" spans="1:8" s="18" customFormat="1" ht="14.25" customHeight="1">
      <c r="A18" s="29" t="s">
        <v>29</v>
      </c>
      <c r="B18" s="111" t="s">
        <v>76</v>
      </c>
      <c r="C18" s="30">
        <v>1051</v>
      </c>
      <c r="D18" s="30">
        <v>182</v>
      </c>
      <c r="E18" s="30">
        <v>45</v>
      </c>
      <c r="F18" s="30">
        <v>16</v>
      </c>
      <c r="G18" s="30">
        <v>5</v>
      </c>
      <c r="H18" s="39">
        <f t="shared" si="0"/>
        <v>1299</v>
      </c>
    </row>
    <row r="19" spans="1:8" s="18" customFormat="1" ht="6" customHeight="1">
      <c r="A19" s="29"/>
      <c r="B19" s="30"/>
      <c r="C19" s="30"/>
      <c r="D19" s="30"/>
      <c r="E19" s="30"/>
      <c r="F19" s="30"/>
      <c r="G19" s="30"/>
      <c r="H19" s="39"/>
    </row>
    <row r="20" spans="1:9" s="32" customFormat="1" ht="12.75">
      <c r="A20" s="24" t="s">
        <v>7</v>
      </c>
      <c r="B20" s="31">
        <f aca="true" t="shared" si="1" ref="B20:G20">SUM(B6:B19)</f>
        <v>23640</v>
      </c>
      <c r="C20" s="31">
        <f t="shared" si="1"/>
        <v>20432</v>
      </c>
      <c r="D20" s="31">
        <f t="shared" si="1"/>
        <v>12649</v>
      </c>
      <c r="E20" s="31">
        <f t="shared" si="1"/>
        <v>5836</v>
      </c>
      <c r="F20" s="31">
        <f t="shared" si="1"/>
        <v>1070</v>
      </c>
      <c r="G20" s="31">
        <f t="shared" si="1"/>
        <v>319</v>
      </c>
      <c r="H20" s="39">
        <f>SUM(H6:H18)</f>
        <v>63946</v>
      </c>
      <c r="I20" s="18"/>
    </row>
    <row r="21" spans="1:8" s="18" customFormat="1" ht="4.5" customHeight="1">
      <c r="A21" s="44"/>
      <c r="B21" s="33"/>
      <c r="C21" s="33"/>
      <c r="D21" s="33"/>
      <c r="E21" s="33"/>
      <c r="F21" s="33"/>
      <c r="G21" s="33"/>
      <c r="H21" s="45"/>
    </row>
  </sheetData>
  <printOptions/>
  <pageMargins left="0.64" right="0.36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C14" sqref="C14"/>
    </sheetView>
  </sheetViews>
  <sheetFormatPr defaultColWidth="9.00390625" defaultRowHeight="15.75"/>
  <cols>
    <col min="1" max="1" width="20.625" style="35" customWidth="1"/>
    <col min="2" max="9" width="7.875" style="35" customWidth="1"/>
    <col min="10" max="10" width="6.625" style="35" bestFit="1" customWidth="1"/>
    <col min="11" max="11" width="7.375" style="35" bestFit="1" customWidth="1"/>
    <col min="12" max="16384" width="9.00390625" style="35" customWidth="1"/>
  </cols>
  <sheetData>
    <row r="1" spans="1:11" s="18" customFormat="1" ht="25.5">
      <c r="A1" s="15" t="s">
        <v>84</v>
      </c>
      <c r="B1" s="16"/>
      <c r="C1" s="16"/>
      <c r="D1" s="16"/>
      <c r="E1" s="15"/>
      <c r="F1" s="15"/>
      <c r="G1" s="15"/>
      <c r="H1" s="16"/>
      <c r="I1" s="17"/>
      <c r="J1" s="17"/>
      <c r="K1" s="17"/>
    </row>
    <row r="2" spans="1:11" s="18" customFormat="1" ht="12.75">
      <c r="A2" s="15"/>
      <c r="B2" s="16"/>
      <c r="C2" s="16"/>
      <c r="D2" s="16"/>
      <c r="E2" s="15"/>
      <c r="F2" s="15"/>
      <c r="G2" s="15"/>
      <c r="H2" s="16"/>
      <c r="I2" s="17"/>
      <c r="J2" s="17"/>
      <c r="K2" s="19"/>
    </row>
    <row r="3" spans="1:11" s="18" customFormat="1" ht="12.75">
      <c r="A3" s="20"/>
      <c r="B3" s="22" t="s">
        <v>2</v>
      </c>
      <c r="C3" s="23"/>
      <c r="D3" s="23"/>
      <c r="E3" s="23"/>
      <c r="F3" s="23"/>
      <c r="G3" s="23"/>
      <c r="H3" s="23"/>
      <c r="I3" s="23"/>
      <c r="J3" s="23"/>
      <c r="K3" s="36" t="s">
        <v>7</v>
      </c>
    </row>
    <row r="4" spans="1:11" s="27" customFormat="1" ht="31.5">
      <c r="A4" s="24" t="s">
        <v>16</v>
      </c>
      <c r="B4" s="46" t="s">
        <v>4</v>
      </c>
      <c r="C4" s="46" t="s">
        <v>30</v>
      </c>
      <c r="D4" s="46" t="s">
        <v>11</v>
      </c>
      <c r="E4" s="46" t="s">
        <v>5</v>
      </c>
      <c r="F4" s="46" t="s">
        <v>6</v>
      </c>
      <c r="G4" s="46" t="s">
        <v>12</v>
      </c>
      <c r="H4" s="46" t="s">
        <v>13</v>
      </c>
      <c r="I4" s="46" t="s">
        <v>14</v>
      </c>
      <c r="J4" s="46" t="s">
        <v>15</v>
      </c>
      <c r="K4" s="37"/>
    </row>
    <row r="5" spans="1:11" s="18" customFormat="1" ht="9" customHeight="1">
      <c r="A5" s="20"/>
      <c r="B5" s="28"/>
      <c r="C5" s="28"/>
      <c r="D5" s="28"/>
      <c r="E5" s="28"/>
      <c r="F5" s="28"/>
      <c r="G5" s="28"/>
      <c r="H5" s="28"/>
      <c r="I5" s="28"/>
      <c r="J5" s="28"/>
      <c r="K5" s="38"/>
    </row>
    <row r="6" spans="1:11" s="18" customFormat="1" ht="12.75">
      <c r="A6" s="29" t="s">
        <v>17</v>
      </c>
      <c r="B6" s="30">
        <v>5172</v>
      </c>
      <c r="C6" s="30">
        <v>3858</v>
      </c>
      <c r="D6" s="30">
        <v>4450</v>
      </c>
      <c r="E6" s="30">
        <v>3675</v>
      </c>
      <c r="F6" s="30">
        <v>2129</v>
      </c>
      <c r="G6" s="30">
        <v>1593</v>
      </c>
      <c r="H6" s="30">
        <v>1001</v>
      </c>
      <c r="I6" s="30">
        <v>1701</v>
      </c>
      <c r="J6" s="30">
        <v>61</v>
      </c>
      <c r="K6" s="47">
        <f>SUM(B6:J6)</f>
        <v>23640</v>
      </c>
    </row>
    <row r="7" spans="1:11" s="18" customFormat="1" ht="12.75">
      <c r="A7" s="29" t="s">
        <v>18</v>
      </c>
      <c r="B7" s="30">
        <v>1407</v>
      </c>
      <c r="C7" s="30">
        <v>1530</v>
      </c>
      <c r="D7" s="30">
        <v>2764</v>
      </c>
      <c r="E7" s="30">
        <v>2390</v>
      </c>
      <c r="F7" s="30">
        <v>1313</v>
      </c>
      <c r="G7" s="30">
        <v>1070</v>
      </c>
      <c r="H7" s="30">
        <v>822</v>
      </c>
      <c r="I7" s="30">
        <v>1070</v>
      </c>
      <c r="J7" s="30">
        <v>0</v>
      </c>
      <c r="K7" s="47">
        <f aca="true" t="shared" si="0" ref="K7:K18">SUM(B7:J7)</f>
        <v>12366</v>
      </c>
    </row>
    <row r="8" spans="1:11" s="18" customFormat="1" ht="12.75">
      <c r="A8" s="29" t="s">
        <v>19</v>
      </c>
      <c r="B8" s="30">
        <v>1502</v>
      </c>
      <c r="C8" s="30">
        <v>1567</v>
      </c>
      <c r="D8" s="30">
        <v>2555</v>
      </c>
      <c r="E8" s="30">
        <v>3072</v>
      </c>
      <c r="F8" s="30">
        <v>1469</v>
      </c>
      <c r="G8" s="30">
        <v>1168</v>
      </c>
      <c r="H8" s="30">
        <v>1154</v>
      </c>
      <c r="I8" s="30">
        <v>1467</v>
      </c>
      <c r="J8" s="30">
        <v>1</v>
      </c>
      <c r="K8" s="47">
        <f t="shared" si="0"/>
        <v>13955</v>
      </c>
    </row>
    <row r="9" spans="1:11" s="18" customFormat="1" ht="12.75">
      <c r="A9" s="29" t="s">
        <v>20</v>
      </c>
      <c r="B9" s="30">
        <v>66</v>
      </c>
      <c r="C9" s="30">
        <v>80</v>
      </c>
      <c r="D9" s="30">
        <v>168</v>
      </c>
      <c r="E9" s="30">
        <v>179</v>
      </c>
      <c r="F9" s="30">
        <v>104</v>
      </c>
      <c r="G9" s="30">
        <v>97</v>
      </c>
      <c r="H9" s="30">
        <v>103</v>
      </c>
      <c r="I9" s="30">
        <v>148</v>
      </c>
      <c r="J9" s="30">
        <v>1</v>
      </c>
      <c r="K9" s="47">
        <f t="shared" si="0"/>
        <v>946</v>
      </c>
    </row>
    <row r="10" spans="1:11" s="18" customFormat="1" ht="12.75">
      <c r="A10" s="29" t="s">
        <v>21</v>
      </c>
      <c r="B10" s="30">
        <v>41</v>
      </c>
      <c r="C10" s="30">
        <v>60</v>
      </c>
      <c r="D10" s="30">
        <v>112</v>
      </c>
      <c r="E10" s="30">
        <v>101</v>
      </c>
      <c r="F10" s="30">
        <v>71</v>
      </c>
      <c r="G10" s="30">
        <v>64</v>
      </c>
      <c r="H10" s="30">
        <v>54</v>
      </c>
      <c r="I10" s="30">
        <v>75</v>
      </c>
      <c r="J10" s="30">
        <v>0</v>
      </c>
      <c r="K10" s="47">
        <f t="shared" si="0"/>
        <v>578</v>
      </c>
    </row>
    <row r="11" spans="1:11" s="18" customFormat="1" ht="12.75">
      <c r="A11" s="29" t="s">
        <v>22</v>
      </c>
      <c r="B11" s="30">
        <v>909</v>
      </c>
      <c r="C11" s="30">
        <v>826</v>
      </c>
      <c r="D11" s="30">
        <v>1247</v>
      </c>
      <c r="E11" s="30">
        <v>1006</v>
      </c>
      <c r="F11" s="30">
        <v>650</v>
      </c>
      <c r="G11" s="30">
        <v>438</v>
      </c>
      <c r="H11" s="30">
        <v>324</v>
      </c>
      <c r="I11" s="30">
        <v>486</v>
      </c>
      <c r="J11" s="30">
        <v>6</v>
      </c>
      <c r="K11" s="47">
        <f t="shared" si="0"/>
        <v>5892</v>
      </c>
    </row>
    <row r="12" spans="1:11" s="18" customFormat="1" ht="12.75">
      <c r="A12" s="29" t="s">
        <v>23</v>
      </c>
      <c r="B12" s="30">
        <v>106</v>
      </c>
      <c r="C12" s="30">
        <v>91</v>
      </c>
      <c r="D12" s="30">
        <v>174</v>
      </c>
      <c r="E12" s="30">
        <v>161</v>
      </c>
      <c r="F12" s="30">
        <v>130</v>
      </c>
      <c r="G12" s="30">
        <v>96</v>
      </c>
      <c r="H12" s="30">
        <v>90</v>
      </c>
      <c r="I12" s="30">
        <v>174</v>
      </c>
      <c r="J12" s="30">
        <v>2</v>
      </c>
      <c r="K12" s="47">
        <f t="shared" si="0"/>
        <v>1024</v>
      </c>
    </row>
    <row r="13" spans="1:11" s="18" customFormat="1" ht="12.75">
      <c r="A13" s="29" t="s">
        <v>24</v>
      </c>
      <c r="B13" s="30">
        <v>313</v>
      </c>
      <c r="C13" s="30">
        <v>211</v>
      </c>
      <c r="D13" s="30">
        <v>399</v>
      </c>
      <c r="E13" s="30">
        <v>373</v>
      </c>
      <c r="F13" s="30">
        <v>186</v>
      </c>
      <c r="G13" s="30">
        <v>218</v>
      </c>
      <c r="H13" s="30">
        <v>137</v>
      </c>
      <c r="I13" s="30">
        <v>214</v>
      </c>
      <c r="J13" s="30">
        <v>0</v>
      </c>
      <c r="K13" s="47">
        <f t="shared" si="0"/>
        <v>2051</v>
      </c>
    </row>
    <row r="14" spans="1:11" s="18" customFormat="1" ht="21.75">
      <c r="A14" s="48" t="s">
        <v>25</v>
      </c>
      <c r="B14" s="30">
        <v>157</v>
      </c>
      <c r="C14" s="30">
        <v>135</v>
      </c>
      <c r="D14" s="30">
        <v>287</v>
      </c>
      <c r="E14" s="30">
        <v>245</v>
      </c>
      <c r="F14" s="30">
        <v>166</v>
      </c>
      <c r="G14" s="30">
        <v>156</v>
      </c>
      <c r="H14" s="30">
        <v>113</v>
      </c>
      <c r="I14" s="30">
        <v>213</v>
      </c>
      <c r="J14" s="30">
        <v>0</v>
      </c>
      <c r="K14" s="47">
        <f t="shared" si="0"/>
        <v>1472</v>
      </c>
    </row>
    <row r="15" spans="1:11" s="18" customFormat="1" ht="14.25" customHeight="1">
      <c r="A15" s="29" t="s">
        <v>26</v>
      </c>
      <c r="B15" s="30">
        <v>9</v>
      </c>
      <c r="C15" s="30">
        <v>17</v>
      </c>
      <c r="D15" s="30">
        <v>28</v>
      </c>
      <c r="E15" s="30">
        <v>3</v>
      </c>
      <c r="F15" s="30">
        <v>11</v>
      </c>
      <c r="G15" s="30">
        <v>9</v>
      </c>
      <c r="H15" s="30">
        <v>5</v>
      </c>
      <c r="I15" s="30">
        <v>7</v>
      </c>
      <c r="J15" s="30">
        <v>0</v>
      </c>
      <c r="K15" s="47">
        <f t="shared" si="0"/>
        <v>89</v>
      </c>
    </row>
    <row r="16" spans="1:11" s="18" customFormat="1" ht="14.25" customHeight="1">
      <c r="A16" s="29" t="s">
        <v>27</v>
      </c>
      <c r="B16" s="30">
        <v>29</v>
      </c>
      <c r="C16" s="30">
        <v>38</v>
      </c>
      <c r="D16" s="30">
        <v>39</v>
      </c>
      <c r="E16" s="30">
        <v>29</v>
      </c>
      <c r="F16" s="30">
        <v>28</v>
      </c>
      <c r="G16" s="30">
        <v>16</v>
      </c>
      <c r="H16" s="30">
        <v>11</v>
      </c>
      <c r="I16" s="30">
        <v>23</v>
      </c>
      <c r="J16" s="30">
        <v>0</v>
      </c>
      <c r="K16" s="47">
        <f t="shared" si="0"/>
        <v>213</v>
      </c>
    </row>
    <row r="17" spans="1:11" s="18" customFormat="1" ht="21.75">
      <c r="A17" s="48" t="s">
        <v>28</v>
      </c>
      <c r="B17" s="30">
        <v>57</v>
      </c>
      <c r="C17" s="30">
        <v>64</v>
      </c>
      <c r="D17" s="30">
        <v>75</v>
      </c>
      <c r="E17" s="30">
        <v>78</v>
      </c>
      <c r="F17" s="30">
        <v>42</v>
      </c>
      <c r="G17" s="30">
        <v>36</v>
      </c>
      <c r="H17" s="30">
        <v>27</v>
      </c>
      <c r="I17" s="30">
        <v>42</v>
      </c>
      <c r="J17" s="30">
        <v>0</v>
      </c>
      <c r="K17" s="47">
        <f t="shared" si="0"/>
        <v>421</v>
      </c>
    </row>
    <row r="18" spans="1:11" s="18" customFormat="1" ht="14.25" customHeight="1">
      <c r="A18" s="29" t="s">
        <v>29</v>
      </c>
      <c r="B18" s="30">
        <v>260</v>
      </c>
      <c r="C18" s="30">
        <v>257</v>
      </c>
      <c r="D18" s="30">
        <v>241</v>
      </c>
      <c r="E18" s="30">
        <v>164</v>
      </c>
      <c r="F18" s="30">
        <v>115</v>
      </c>
      <c r="G18" s="30">
        <v>96</v>
      </c>
      <c r="H18" s="30">
        <v>64</v>
      </c>
      <c r="I18" s="30">
        <v>100</v>
      </c>
      <c r="J18" s="30">
        <v>2</v>
      </c>
      <c r="K18" s="47">
        <f t="shared" si="0"/>
        <v>1299</v>
      </c>
    </row>
    <row r="19" spans="1:11" s="18" customFormat="1" ht="6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47"/>
    </row>
    <row r="20" spans="1:12" s="32" customFormat="1" ht="12.75">
      <c r="A20" s="24" t="s">
        <v>7</v>
      </c>
      <c r="B20" s="31">
        <f aca="true" t="shared" si="1" ref="B20:K20">SUM(B6:B19)</f>
        <v>10028</v>
      </c>
      <c r="C20" s="31">
        <f t="shared" si="1"/>
        <v>8734</v>
      </c>
      <c r="D20" s="31">
        <f t="shared" si="1"/>
        <v>12539</v>
      </c>
      <c r="E20" s="31">
        <f t="shared" si="1"/>
        <v>11476</v>
      </c>
      <c r="F20" s="31">
        <f t="shared" si="1"/>
        <v>6414</v>
      </c>
      <c r="G20" s="31">
        <f t="shared" si="1"/>
        <v>5057</v>
      </c>
      <c r="H20" s="31">
        <f t="shared" si="1"/>
        <v>3905</v>
      </c>
      <c r="I20" s="31">
        <f t="shared" si="1"/>
        <v>5720</v>
      </c>
      <c r="J20" s="31">
        <f t="shared" si="1"/>
        <v>73</v>
      </c>
      <c r="K20" s="31">
        <f t="shared" si="1"/>
        <v>63946</v>
      </c>
      <c r="L20" s="18"/>
    </row>
    <row r="21" spans="1:11" s="18" customFormat="1" ht="4.5" customHeight="1">
      <c r="A21" s="44"/>
      <c r="B21" s="33"/>
      <c r="C21" s="33"/>
      <c r="D21" s="33"/>
      <c r="E21" s="33"/>
      <c r="F21" s="33"/>
      <c r="G21" s="33"/>
      <c r="H21" s="33"/>
      <c r="I21" s="33"/>
      <c r="J21" s="33"/>
      <c r="K21" s="45"/>
    </row>
  </sheetData>
  <printOptions/>
  <pageMargins left="0.64" right="0.36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I36" sqref="I36"/>
    </sheetView>
  </sheetViews>
  <sheetFormatPr defaultColWidth="9.00390625" defaultRowHeight="15.75"/>
  <cols>
    <col min="1" max="1" width="13.125" style="35" customWidth="1"/>
    <col min="2" max="4" width="7.375" style="35" bestFit="1" customWidth="1"/>
    <col min="5" max="7" width="6.625" style="35" customWidth="1"/>
    <col min="8" max="8" width="7.875" style="35" customWidth="1"/>
    <col min="9" max="16384" width="9.00390625" style="35" customWidth="1"/>
  </cols>
  <sheetData>
    <row r="1" spans="1:8" s="18" customFormat="1" ht="25.5">
      <c r="A1" s="15" t="s">
        <v>85</v>
      </c>
      <c r="B1" s="16"/>
      <c r="C1" s="16"/>
      <c r="D1" s="16"/>
      <c r="E1" s="15"/>
      <c r="F1" s="16"/>
      <c r="G1" s="17"/>
      <c r="H1" s="17"/>
    </row>
    <row r="2" spans="1:8" s="18" customFormat="1" ht="12.75">
      <c r="A2" s="15"/>
      <c r="B2" s="16"/>
      <c r="C2" s="16"/>
      <c r="D2" s="16"/>
      <c r="E2" s="15"/>
      <c r="F2" s="16"/>
      <c r="G2" s="17"/>
      <c r="H2" s="19"/>
    </row>
    <row r="3" spans="1:8" s="18" customFormat="1" ht="12.75">
      <c r="A3" s="20"/>
      <c r="B3" s="22" t="s">
        <v>9</v>
      </c>
      <c r="C3" s="23"/>
      <c r="D3" s="23"/>
      <c r="E3" s="23"/>
      <c r="F3" s="23"/>
      <c r="G3" s="23"/>
      <c r="H3" s="36" t="s">
        <v>7</v>
      </c>
    </row>
    <row r="4" spans="1:8" s="27" customFormat="1" ht="12.75">
      <c r="A4" s="44" t="s">
        <v>31</v>
      </c>
      <c r="B4" s="49">
        <v>1</v>
      </c>
      <c r="C4" s="49">
        <v>2</v>
      </c>
      <c r="D4" s="49">
        <v>3</v>
      </c>
      <c r="E4" s="49">
        <v>4</v>
      </c>
      <c r="F4" s="49">
        <v>5</v>
      </c>
      <c r="G4" s="49" t="s">
        <v>10</v>
      </c>
      <c r="H4" s="49"/>
    </row>
    <row r="5" spans="1:8" s="18" customFormat="1" ht="18" customHeight="1">
      <c r="A5" s="39" t="s">
        <v>32</v>
      </c>
      <c r="B5" s="39"/>
      <c r="C5" s="39"/>
      <c r="D5" s="39"/>
      <c r="E5" s="39"/>
      <c r="F5" s="39"/>
      <c r="G5" s="39"/>
      <c r="H5" s="47"/>
    </row>
    <row r="6" spans="1:8" s="18" customFormat="1" ht="12.75">
      <c r="A6" s="50" t="s">
        <v>33</v>
      </c>
      <c r="B6" s="42">
        <v>272</v>
      </c>
      <c r="C6" s="42">
        <v>45</v>
      </c>
      <c r="D6" s="42">
        <v>25</v>
      </c>
      <c r="E6" s="42">
        <v>10</v>
      </c>
      <c r="F6" s="42">
        <v>4</v>
      </c>
      <c r="G6" s="42">
        <v>3</v>
      </c>
      <c r="H6" s="47">
        <f aca="true" t="shared" si="0" ref="H6:H12">SUM(B6:G6)</f>
        <v>359</v>
      </c>
    </row>
    <row r="7" spans="1:8" s="18" customFormat="1" ht="12.75">
      <c r="A7" s="50" t="s">
        <v>34</v>
      </c>
      <c r="B7" s="42">
        <v>1596</v>
      </c>
      <c r="C7" s="42">
        <v>807</v>
      </c>
      <c r="D7" s="42">
        <v>516</v>
      </c>
      <c r="E7" s="42">
        <v>198</v>
      </c>
      <c r="F7" s="42">
        <v>40</v>
      </c>
      <c r="G7" s="42">
        <v>15</v>
      </c>
      <c r="H7" s="47">
        <f t="shared" si="0"/>
        <v>3172</v>
      </c>
    </row>
    <row r="8" spans="1:8" s="18" customFormat="1" ht="12.75">
      <c r="A8" s="50" t="s">
        <v>35</v>
      </c>
      <c r="B8" s="42">
        <v>2050</v>
      </c>
      <c r="C8" s="42">
        <v>1349</v>
      </c>
      <c r="D8" s="42">
        <v>1806</v>
      </c>
      <c r="E8" s="42">
        <v>1324</v>
      </c>
      <c r="F8" s="42">
        <v>233</v>
      </c>
      <c r="G8" s="42">
        <v>50</v>
      </c>
      <c r="H8" s="47">
        <f t="shared" si="0"/>
        <v>6812</v>
      </c>
    </row>
    <row r="9" spans="1:8" s="18" customFormat="1" ht="12.75">
      <c r="A9" s="41" t="s">
        <v>36</v>
      </c>
      <c r="B9" s="42">
        <v>1514</v>
      </c>
      <c r="C9" s="42">
        <v>1291</v>
      </c>
      <c r="D9" s="42">
        <v>2593</v>
      </c>
      <c r="E9" s="42">
        <v>1683</v>
      </c>
      <c r="F9" s="42">
        <v>266</v>
      </c>
      <c r="G9" s="42">
        <v>77</v>
      </c>
      <c r="H9" s="47">
        <f t="shared" si="0"/>
        <v>7424</v>
      </c>
    </row>
    <row r="10" spans="1:8" s="18" customFormat="1" ht="12.75">
      <c r="A10" s="41" t="s">
        <v>37</v>
      </c>
      <c r="B10" s="42">
        <v>1144</v>
      </c>
      <c r="C10" s="42">
        <v>2827</v>
      </c>
      <c r="D10" s="42">
        <v>2516</v>
      </c>
      <c r="E10" s="42">
        <v>955</v>
      </c>
      <c r="F10" s="42">
        <v>157</v>
      </c>
      <c r="G10" s="42">
        <v>40</v>
      </c>
      <c r="H10" s="47">
        <f t="shared" si="0"/>
        <v>7639</v>
      </c>
    </row>
    <row r="11" spans="1:8" s="18" customFormat="1" ht="12.75">
      <c r="A11" s="41" t="s">
        <v>38</v>
      </c>
      <c r="B11" s="42">
        <v>959</v>
      </c>
      <c r="C11" s="42">
        <v>4159</v>
      </c>
      <c r="D11" s="42">
        <v>1569</v>
      </c>
      <c r="E11" s="42">
        <v>375</v>
      </c>
      <c r="F11" s="42">
        <v>77</v>
      </c>
      <c r="G11" s="42">
        <v>45</v>
      </c>
      <c r="H11" s="47">
        <f t="shared" si="0"/>
        <v>7184</v>
      </c>
    </row>
    <row r="12" spans="1:8" s="18" customFormat="1" ht="12.75">
      <c r="A12" s="41" t="s">
        <v>39</v>
      </c>
      <c r="B12" s="42">
        <v>1234</v>
      </c>
      <c r="C12" s="42">
        <v>3696</v>
      </c>
      <c r="D12" s="42">
        <v>749</v>
      </c>
      <c r="E12" s="42">
        <v>153</v>
      </c>
      <c r="F12" s="42">
        <v>55</v>
      </c>
      <c r="G12" s="42">
        <v>32</v>
      </c>
      <c r="H12" s="47">
        <f t="shared" si="0"/>
        <v>5919</v>
      </c>
    </row>
    <row r="13" spans="1:8" s="39" customFormat="1" ht="12.75">
      <c r="A13" s="37" t="s">
        <v>7</v>
      </c>
      <c r="B13" s="43">
        <f aca="true" t="shared" si="1" ref="B13:H13">SUM(B6:B12)</f>
        <v>8769</v>
      </c>
      <c r="C13" s="43">
        <f t="shared" si="1"/>
        <v>14174</v>
      </c>
      <c r="D13" s="43">
        <f t="shared" si="1"/>
        <v>9774</v>
      </c>
      <c r="E13" s="43">
        <f t="shared" si="1"/>
        <v>4698</v>
      </c>
      <c r="F13" s="43">
        <f t="shared" si="1"/>
        <v>832</v>
      </c>
      <c r="G13" s="43">
        <f t="shared" si="1"/>
        <v>262</v>
      </c>
      <c r="H13" s="43">
        <f t="shared" si="1"/>
        <v>38509</v>
      </c>
    </row>
    <row r="14" spans="1:7" s="47" customFormat="1" ht="18" customHeight="1">
      <c r="A14" s="39" t="s">
        <v>40</v>
      </c>
      <c r="B14" s="39"/>
      <c r="C14" s="39"/>
      <c r="D14" s="39"/>
      <c r="E14" s="39"/>
      <c r="F14" s="39"/>
      <c r="G14" s="39"/>
    </row>
    <row r="15" spans="1:8" s="47" customFormat="1" ht="12.75">
      <c r="A15" s="50" t="s">
        <v>33</v>
      </c>
      <c r="B15" s="42">
        <v>292</v>
      </c>
      <c r="C15" s="42">
        <v>67</v>
      </c>
      <c r="D15" s="42">
        <v>17</v>
      </c>
      <c r="E15" s="42">
        <v>7</v>
      </c>
      <c r="F15" s="42">
        <v>3</v>
      </c>
      <c r="G15" s="42">
        <v>2</v>
      </c>
      <c r="H15" s="47">
        <f aca="true" t="shared" si="2" ref="H15:H21">SUM(B15:G15)</f>
        <v>388</v>
      </c>
    </row>
    <row r="16" spans="1:8" s="47" customFormat="1" ht="12.75">
      <c r="A16" s="50" t="s">
        <v>34</v>
      </c>
      <c r="B16" s="42">
        <v>1476</v>
      </c>
      <c r="C16" s="42">
        <v>680</v>
      </c>
      <c r="D16" s="42">
        <v>322</v>
      </c>
      <c r="E16" s="42">
        <v>122</v>
      </c>
      <c r="F16" s="42">
        <v>31</v>
      </c>
      <c r="G16" s="42">
        <v>7</v>
      </c>
      <c r="H16" s="47">
        <f t="shared" si="2"/>
        <v>2638</v>
      </c>
    </row>
    <row r="17" spans="1:8" s="47" customFormat="1" ht="12.75">
      <c r="A17" s="50" t="s">
        <v>35</v>
      </c>
      <c r="B17" s="42">
        <v>1737</v>
      </c>
      <c r="C17" s="42">
        <v>1218</v>
      </c>
      <c r="D17" s="42">
        <v>918</v>
      </c>
      <c r="E17" s="42">
        <v>429</v>
      </c>
      <c r="F17" s="42">
        <v>66</v>
      </c>
      <c r="G17" s="42">
        <v>23</v>
      </c>
      <c r="H17" s="47">
        <f t="shared" si="2"/>
        <v>4391</v>
      </c>
    </row>
    <row r="18" spans="1:8" s="47" customFormat="1" ht="12.75">
      <c r="A18" s="41" t="s">
        <v>36</v>
      </c>
      <c r="B18" s="42">
        <v>1673</v>
      </c>
      <c r="C18" s="42">
        <v>1168</v>
      </c>
      <c r="D18" s="42">
        <v>664</v>
      </c>
      <c r="E18" s="42">
        <v>256</v>
      </c>
      <c r="F18" s="42">
        <v>35</v>
      </c>
      <c r="G18" s="42">
        <v>9</v>
      </c>
      <c r="H18" s="47">
        <f t="shared" si="2"/>
        <v>3805</v>
      </c>
    </row>
    <row r="19" spans="1:8" s="47" customFormat="1" ht="12.75">
      <c r="A19" s="41" t="s">
        <v>37</v>
      </c>
      <c r="B19" s="42">
        <v>1608</v>
      </c>
      <c r="C19" s="42">
        <v>1024</v>
      </c>
      <c r="D19" s="42">
        <v>340</v>
      </c>
      <c r="E19" s="42">
        <v>94</v>
      </c>
      <c r="F19" s="42">
        <v>17</v>
      </c>
      <c r="G19" s="42">
        <v>6</v>
      </c>
      <c r="H19" s="47">
        <f t="shared" si="2"/>
        <v>3089</v>
      </c>
    </row>
    <row r="20" spans="1:8" s="47" customFormat="1" ht="12.75">
      <c r="A20" s="41" t="s">
        <v>38</v>
      </c>
      <c r="B20" s="42">
        <v>2424</v>
      </c>
      <c r="C20" s="42">
        <v>899</v>
      </c>
      <c r="D20" s="42">
        <v>262</v>
      </c>
      <c r="E20" s="42">
        <v>69</v>
      </c>
      <c r="F20" s="42">
        <v>31</v>
      </c>
      <c r="G20" s="42">
        <v>3</v>
      </c>
      <c r="H20" s="47">
        <f t="shared" si="2"/>
        <v>3688</v>
      </c>
    </row>
    <row r="21" spans="1:8" s="47" customFormat="1" ht="12.75">
      <c r="A21" s="41" t="s">
        <v>39</v>
      </c>
      <c r="B21" s="42">
        <v>5661</v>
      </c>
      <c r="C21" s="42">
        <v>1202</v>
      </c>
      <c r="D21" s="42">
        <v>352</v>
      </c>
      <c r="E21" s="42">
        <v>161</v>
      </c>
      <c r="F21" s="42">
        <v>55</v>
      </c>
      <c r="G21" s="42">
        <v>7</v>
      </c>
      <c r="H21" s="47">
        <f t="shared" si="2"/>
        <v>7438</v>
      </c>
    </row>
    <row r="22" spans="1:8" s="39" customFormat="1" ht="12.75">
      <c r="A22" s="37" t="s">
        <v>7</v>
      </c>
      <c r="B22" s="43">
        <f aca="true" t="shared" si="3" ref="B22:H22">SUM(B15:B21)</f>
        <v>14871</v>
      </c>
      <c r="C22" s="43">
        <f t="shared" si="3"/>
        <v>6258</v>
      </c>
      <c r="D22" s="43">
        <f t="shared" si="3"/>
        <v>2875</v>
      </c>
      <c r="E22" s="43">
        <f t="shared" si="3"/>
        <v>1138</v>
      </c>
      <c r="F22" s="43">
        <f t="shared" si="3"/>
        <v>238</v>
      </c>
      <c r="G22" s="43">
        <f t="shared" si="3"/>
        <v>57</v>
      </c>
      <c r="H22" s="43">
        <f t="shared" si="3"/>
        <v>25437</v>
      </c>
    </row>
    <row r="23" spans="1:7" s="47" customFormat="1" ht="18" customHeight="1">
      <c r="A23" s="39" t="s">
        <v>41</v>
      </c>
      <c r="B23" s="39"/>
      <c r="C23" s="39"/>
      <c r="D23" s="39"/>
      <c r="E23" s="39"/>
      <c r="F23" s="39"/>
      <c r="G23" s="39"/>
    </row>
    <row r="24" spans="1:8" s="47" customFormat="1" ht="12.75">
      <c r="A24" s="50" t="s">
        <v>33</v>
      </c>
      <c r="B24" s="42">
        <f aca="true" t="shared" si="4" ref="B24:G30">B6+B15</f>
        <v>564</v>
      </c>
      <c r="C24" s="42">
        <f t="shared" si="4"/>
        <v>112</v>
      </c>
      <c r="D24" s="42">
        <f t="shared" si="4"/>
        <v>42</v>
      </c>
      <c r="E24" s="42">
        <f t="shared" si="4"/>
        <v>17</v>
      </c>
      <c r="F24" s="42">
        <f t="shared" si="4"/>
        <v>7</v>
      </c>
      <c r="G24" s="42">
        <f t="shared" si="4"/>
        <v>5</v>
      </c>
      <c r="H24" s="47">
        <f aca="true" t="shared" si="5" ref="H24:H30">SUM(B24:G24)</f>
        <v>747</v>
      </c>
    </row>
    <row r="25" spans="1:8" s="18" customFormat="1" ht="12.75">
      <c r="A25" s="50" t="s">
        <v>34</v>
      </c>
      <c r="B25" s="42">
        <f t="shared" si="4"/>
        <v>3072</v>
      </c>
      <c r="C25" s="42">
        <f t="shared" si="4"/>
        <v>1487</v>
      </c>
      <c r="D25" s="42">
        <f t="shared" si="4"/>
        <v>838</v>
      </c>
      <c r="E25" s="42">
        <f t="shared" si="4"/>
        <v>320</v>
      </c>
      <c r="F25" s="42">
        <f t="shared" si="4"/>
        <v>71</v>
      </c>
      <c r="G25" s="42">
        <f t="shared" si="4"/>
        <v>22</v>
      </c>
      <c r="H25" s="47">
        <f t="shared" si="5"/>
        <v>5810</v>
      </c>
    </row>
    <row r="26" spans="1:8" s="18" customFormat="1" ht="12.75">
      <c r="A26" s="50" t="s">
        <v>35</v>
      </c>
      <c r="B26" s="42">
        <f t="shared" si="4"/>
        <v>3787</v>
      </c>
      <c r="C26" s="42">
        <f t="shared" si="4"/>
        <v>2567</v>
      </c>
      <c r="D26" s="42">
        <f t="shared" si="4"/>
        <v>2724</v>
      </c>
      <c r="E26" s="42">
        <f t="shared" si="4"/>
        <v>1753</v>
      </c>
      <c r="F26" s="42">
        <f t="shared" si="4"/>
        <v>299</v>
      </c>
      <c r="G26" s="42">
        <f t="shared" si="4"/>
        <v>73</v>
      </c>
      <c r="H26" s="47">
        <f t="shared" si="5"/>
        <v>11203</v>
      </c>
    </row>
    <row r="27" spans="1:8" s="18" customFormat="1" ht="12.75">
      <c r="A27" s="41" t="s">
        <v>36</v>
      </c>
      <c r="B27" s="42">
        <f t="shared" si="4"/>
        <v>3187</v>
      </c>
      <c r="C27" s="42">
        <f t="shared" si="4"/>
        <v>2459</v>
      </c>
      <c r="D27" s="42">
        <f t="shared" si="4"/>
        <v>3257</v>
      </c>
      <c r="E27" s="42">
        <f t="shared" si="4"/>
        <v>1939</v>
      </c>
      <c r="F27" s="42">
        <f t="shared" si="4"/>
        <v>301</v>
      </c>
      <c r="G27" s="42">
        <f t="shared" si="4"/>
        <v>86</v>
      </c>
      <c r="H27" s="47">
        <f t="shared" si="5"/>
        <v>11229</v>
      </c>
    </row>
    <row r="28" spans="1:8" s="18" customFormat="1" ht="12.75">
      <c r="A28" s="41" t="s">
        <v>37</v>
      </c>
      <c r="B28" s="42">
        <f t="shared" si="4"/>
        <v>2752</v>
      </c>
      <c r="C28" s="42">
        <f t="shared" si="4"/>
        <v>3851</v>
      </c>
      <c r="D28" s="42">
        <f t="shared" si="4"/>
        <v>2856</v>
      </c>
      <c r="E28" s="42">
        <f t="shared" si="4"/>
        <v>1049</v>
      </c>
      <c r="F28" s="42">
        <f t="shared" si="4"/>
        <v>174</v>
      </c>
      <c r="G28" s="42">
        <f t="shared" si="4"/>
        <v>46</v>
      </c>
      <c r="H28" s="47">
        <f t="shared" si="5"/>
        <v>10728</v>
      </c>
    </row>
    <row r="29" spans="1:8" s="18" customFormat="1" ht="12.75">
      <c r="A29" s="41" t="s">
        <v>38</v>
      </c>
      <c r="B29" s="42">
        <f t="shared" si="4"/>
        <v>3383</v>
      </c>
      <c r="C29" s="42">
        <f t="shared" si="4"/>
        <v>5058</v>
      </c>
      <c r="D29" s="42">
        <f t="shared" si="4"/>
        <v>1831</v>
      </c>
      <c r="E29" s="42">
        <f t="shared" si="4"/>
        <v>444</v>
      </c>
      <c r="F29" s="42">
        <f t="shared" si="4"/>
        <v>108</v>
      </c>
      <c r="G29" s="42">
        <f t="shared" si="4"/>
        <v>48</v>
      </c>
      <c r="H29" s="47">
        <f t="shared" si="5"/>
        <v>10872</v>
      </c>
    </row>
    <row r="30" spans="1:8" s="18" customFormat="1" ht="12.75">
      <c r="A30" s="41" t="s">
        <v>39</v>
      </c>
      <c r="B30" s="42">
        <f t="shared" si="4"/>
        <v>6895</v>
      </c>
      <c r="C30" s="42">
        <f t="shared" si="4"/>
        <v>4898</v>
      </c>
      <c r="D30" s="42">
        <f t="shared" si="4"/>
        <v>1101</v>
      </c>
      <c r="E30" s="42">
        <f t="shared" si="4"/>
        <v>314</v>
      </c>
      <c r="F30" s="42">
        <f t="shared" si="4"/>
        <v>110</v>
      </c>
      <c r="G30" s="42">
        <f t="shared" si="4"/>
        <v>39</v>
      </c>
      <c r="H30" s="47">
        <f t="shared" si="5"/>
        <v>13357</v>
      </c>
    </row>
    <row r="31" spans="1:8" s="32" customFormat="1" ht="12.75">
      <c r="A31" s="37" t="s">
        <v>7</v>
      </c>
      <c r="B31" s="43">
        <f aca="true" t="shared" si="6" ref="B31:H31">SUM(B24:B30)</f>
        <v>23640</v>
      </c>
      <c r="C31" s="43">
        <f t="shared" si="6"/>
        <v>20432</v>
      </c>
      <c r="D31" s="43">
        <f t="shared" si="6"/>
        <v>12649</v>
      </c>
      <c r="E31" s="43">
        <f t="shared" si="6"/>
        <v>5836</v>
      </c>
      <c r="F31" s="43">
        <f t="shared" si="6"/>
        <v>1070</v>
      </c>
      <c r="G31" s="43">
        <f t="shared" si="6"/>
        <v>319</v>
      </c>
      <c r="H31" s="43">
        <f t="shared" si="6"/>
        <v>63946</v>
      </c>
    </row>
    <row r="32" spans="1:8" s="18" customFormat="1" ht="4.5" customHeight="1">
      <c r="A32" s="44"/>
      <c r="B32" s="33"/>
      <c r="C32" s="33"/>
      <c r="D32" s="33"/>
      <c r="E32" s="33"/>
      <c r="F32" s="33"/>
      <c r="G32" s="33"/>
      <c r="H32" s="51"/>
    </row>
  </sheetData>
  <printOptions/>
  <pageMargins left="0.64" right="0.36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workbookViewId="0" topLeftCell="A1">
      <selection activeCell="J10" sqref="J10:J11"/>
    </sheetView>
  </sheetViews>
  <sheetFormatPr defaultColWidth="9.00390625" defaultRowHeight="15.75"/>
  <cols>
    <col min="1" max="1" width="21.50390625" style="55" customWidth="1"/>
    <col min="2" max="2" width="1.00390625" style="55" customWidth="1"/>
    <col min="3" max="3" width="8.375" style="55" bestFit="1" customWidth="1"/>
    <col min="4" max="4" width="9.50390625" style="55" customWidth="1"/>
    <col min="5" max="5" width="1.00390625" style="55" customWidth="1"/>
    <col min="6" max="6" width="8.375" style="55" bestFit="1" customWidth="1"/>
    <col min="7" max="7" width="9.50390625" style="55" customWidth="1"/>
    <col min="8" max="8" width="8.375" style="55" hidden="1" customWidth="1"/>
    <col min="9" max="9" width="1.00390625" style="55" customWidth="1"/>
    <col min="10" max="10" width="8.375" style="55" bestFit="1" customWidth="1"/>
    <col min="11" max="11" width="9.50390625" style="55" customWidth="1"/>
    <col min="12" max="16384" width="8.00390625" style="55" customWidth="1"/>
  </cols>
  <sheetData>
    <row r="1" s="53" customFormat="1" ht="12.75">
      <c r="A1" s="52" t="s">
        <v>86</v>
      </c>
    </row>
    <row r="2" spans="1:11" ht="3.75" customHeight="1">
      <c r="A2" s="128" t="s">
        <v>42</v>
      </c>
      <c r="B2" s="54"/>
      <c r="C2" s="128">
        <v>2006</v>
      </c>
      <c r="D2" s="128"/>
      <c r="E2" s="54"/>
      <c r="F2" s="128">
        <v>2007</v>
      </c>
      <c r="G2" s="128"/>
      <c r="H2" s="54" t="s">
        <v>43</v>
      </c>
      <c r="I2" s="54"/>
      <c r="J2" s="128">
        <v>2008</v>
      </c>
      <c r="K2" s="128"/>
    </row>
    <row r="3" spans="1:11" ht="13.5" customHeight="1">
      <c r="A3" s="129"/>
      <c r="B3" s="56"/>
      <c r="C3" s="130"/>
      <c r="D3" s="130"/>
      <c r="E3" s="56"/>
      <c r="F3" s="130"/>
      <c r="G3" s="130"/>
      <c r="H3" s="57" t="s">
        <v>44</v>
      </c>
      <c r="I3" s="56"/>
      <c r="J3" s="130"/>
      <c r="K3" s="130"/>
    </row>
    <row r="4" spans="1:11" ht="11.25" customHeight="1">
      <c r="A4" s="129"/>
      <c r="B4" s="58"/>
      <c r="C4" s="58" t="s">
        <v>45</v>
      </c>
      <c r="D4" s="58" t="s">
        <v>46</v>
      </c>
      <c r="E4" s="58"/>
      <c r="F4" s="58" t="s">
        <v>47</v>
      </c>
      <c r="G4" s="58" t="s">
        <v>46</v>
      </c>
      <c r="H4" s="59" t="s">
        <v>47</v>
      </c>
      <c r="I4" s="58"/>
      <c r="J4" s="58" t="s">
        <v>47</v>
      </c>
      <c r="K4" s="58" t="s">
        <v>46</v>
      </c>
    </row>
    <row r="5" spans="1:11" ht="21">
      <c r="A5" s="130"/>
      <c r="B5" s="58"/>
      <c r="C5" s="58" t="s">
        <v>48</v>
      </c>
      <c r="D5" s="58" t="s">
        <v>50</v>
      </c>
      <c r="E5" s="58"/>
      <c r="F5" s="58" t="s">
        <v>49</v>
      </c>
      <c r="G5" s="58" t="s">
        <v>49</v>
      </c>
      <c r="H5" s="59" t="s">
        <v>51</v>
      </c>
      <c r="I5" s="58"/>
      <c r="J5" s="58" t="s">
        <v>49</v>
      </c>
      <c r="K5" s="58" t="s">
        <v>49</v>
      </c>
    </row>
    <row r="6" spans="1:11" ht="12.75" customHeight="1">
      <c r="A6" s="60" t="s">
        <v>52</v>
      </c>
      <c r="B6" s="61"/>
      <c r="C6" s="124">
        <v>4596</v>
      </c>
      <c r="D6" s="121">
        <f>C6*100/C$20</f>
        <v>7.385030690619276</v>
      </c>
      <c r="E6" s="61"/>
      <c r="F6" s="124">
        <v>4659</v>
      </c>
      <c r="G6" s="121">
        <f>F6*100/F$20</f>
        <v>7.384571491971913</v>
      </c>
      <c r="H6" s="126">
        <v>2.6</v>
      </c>
      <c r="I6" s="61"/>
      <c r="J6" s="124">
        <v>4814</v>
      </c>
      <c r="K6" s="121">
        <f>J6*100/J$20</f>
        <v>7.528226941481876</v>
      </c>
    </row>
    <row r="7" spans="1:11" ht="12.75" customHeight="1">
      <c r="A7" s="62" t="s">
        <v>53</v>
      </c>
      <c r="B7" s="63"/>
      <c r="C7" s="125"/>
      <c r="D7" s="123"/>
      <c r="E7" s="63"/>
      <c r="F7" s="125"/>
      <c r="G7" s="123"/>
      <c r="H7" s="127"/>
      <c r="I7" s="63"/>
      <c r="J7" s="125"/>
      <c r="K7" s="123"/>
    </row>
    <row r="8" spans="1:11" ht="12.75" customHeight="1">
      <c r="A8" s="60" t="s">
        <v>52</v>
      </c>
      <c r="B8" s="63"/>
      <c r="C8" s="124">
        <v>7932</v>
      </c>
      <c r="D8" s="121">
        <f>C8*100/C$20</f>
        <v>12.74544461226982</v>
      </c>
      <c r="E8" s="63"/>
      <c r="F8" s="124">
        <v>8034</v>
      </c>
      <c r="G8" s="121">
        <f>F8*100/F$20</f>
        <v>12.733987415003725</v>
      </c>
      <c r="H8" s="126">
        <v>1.7</v>
      </c>
      <c r="I8" s="63"/>
      <c r="J8" s="124">
        <v>8173</v>
      </c>
      <c r="K8" s="121">
        <f>J8*100/J$20</f>
        <v>12.781096550214244</v>
      </c>
    </row>
    <row r="9" spans="1:11" ht="12.75" customHeight="1">
      <c r="A9" s="62" t="s">
        <v>54</v>
      </c>
      <c r="B9" s="63"/>
      <c r="C9" s="125"/>
      <c r="D9" s="123"/>
      <c r="E9" s="63"/>
      <c r="F9" s="125"/>
      <c r="G9" s="123"/>
      <c r="H9" s="127"/>
      <c r="I9" s="63"/>
      <c r="J9" s="125"/>
      <c r="K9" s="123"/>
    </row>
    <row r="10" spans="1:11" ht="12.75" customHeight="1">
      <c r="A10" s="60" t="s">
        <v>52</v>
      </c>
      <c r="B10" s="63"/>
      <c r="C10" s="124">
        <v>25365</v>
      </c>
      <c r="D10" s="121">
        <f>C10*100/C$20</f>
        <v>40.75746376578719</v>
      </c>
      <c r="E10" s="63"/>
      <c r="F10" s="124">
        <v>25415</v>
      </c>
      <c r="G10" s="121">
        <f>F10*100/F$20</f>
        <v>40.28308316558622</v>
      </c>
      <c r="H10" s="126">
        <v>0.9</v>
      </c>
      <c r="I10" s="63"/>
      <c r="J10" s="124">
        <v>25443</v>
      </c>
      <c r="K10" s="121">
        <f>J10*100/J$20</f>
        <v>39.78825884339912</v>
      </c>
    </row>
    <row r="11" spans="1:11" ht="12.75" customHeight="1">
      <c r="A11" s="60" t="s">
        <v>80</v>
      </c>
      <c r="B11" s="63"/>
      <c r="C11" s="131"/>
      <c r="D11" s="122"/>
      <c r="E11" s="63"/>
      <c r="F11" s="131"/>
      <c r="G11" s="122"/>
      <c r="H11" s="132"/>
      <c r="I11" s="63"/>
      <c r="J11" s="131"/>
      <c r="K11" s="122"/>
    </row>
    <row r="12" spans="1:11" ht="12.75">
      <c r="A12" s="68" t="s">
        <v>56</v>
      </c>
      <c r="B12" s="63"/>
      <c r="C12" s="67">
        <v>10045</v>
      </c>
      <c r="D12" s="63">
        <f>C12*100/C$20</f>
        <v>16.14069479705627</v>
      </c>
      <c r="E12" s="63"/>
      <c r="F12" s="67">
        <v>10184</v>
      </c>
      <c r="G12" s="63">
        <f>F12*100/F$20</f>
        <v>16.141763484490657</v>
      </c>
      <c r="H12" s="69" t="e">
        <f>(F12-#REF!)/#REF!*100</f>
        <v>#REF!</v>
      </c>
      <c r="I12" s="63"/>
      <c r="J12" s="67">
        <v>10278</v>
      </c>
      <c r="K12" s="63">
        <f>J12*100/J$20</f>
        <v>16.0729365402058</v>
      </c>
    </row>
    <row r="13" spans="1:11" ht="23.25">
      <c r="A13" s="68" t="s">
        <v>57</v>
      </c>
      <c r="B13" s="63"/>
      <c r="C13" s="67">
        <v>6612</v>
      </c>
      <c r="D13" s="63">
        <f>C13*100/C$20</f>
        <v>10.624417520969246</v>
      </c>
      <c r="E13" s="63"/>
      <c r="F13" s="67">
        <v>6740</v>
      </c>
      <c r="G13" s="63">
        <f>F13*100/F$20</f>
        <v>10.682981724810194</v>
      </c>
      <c r="H13" s="69" t="e">
        <f>(F13-#REF!)/#REF!*100</f>
        <v>#REF!</v>
      </c>
      <c r="I13" s="63"/>
      <c r="J13" s="67">
        <v>6792</v>
      </c>
      <c r="K13" s="63">
        <f>J13*100/J$20</f>
        <v>10.62146185844306</v>
      </c>
    </row>
    <row r="14" spans="1:11" ht="23.25">
      <c r="A14" s="66" t="s">
        <v>58</v>
      </c>
      <c r="B14" s="63"/>
      <c r="C14" s="65">
        <v>8708</v>
      </c>
      <c r="D14" s="64">
        <f>C14*100/C$20</f>
        <v>13.992351447761674</v>
      </c>
      <c r="E14" s="63"/>
      <c r="F14" s="65">
        <v>8491</v>
      </c>
      <c r="G14" s="64">
        <f>F14*100/F$20</f>
        <v>13.458337956285366</v>
      </c>
      <c r="H14" s="72" t="e">
        <f>(F14-#REF!)/#REF!*100</f>
        <v>#REF!</v>
      </c>
      <c r="I14" s="63"/>
      <c r="J14" s="65">
        <v>8373</v>
      </c>
      <c r="K14" s="64">
        <f>J14*100/J$20</f>
        <v>13.093860444750257</v>
      </c>
    </row>
    <row r="15" spans="1:11" s="53" customFormat="1" ht="12.75" customHeight="1" hidden="1">
      <c r="A15" s="73" t="s">
        <v>59</v>
      </c>
      <c r="B15" s="74"/>
      <c r="C15" s="135">
        <v>10045</v>
      </c>
      <c r="D15" s="133" t="e">
        <f>C15*100/#REF!</f>
        <v>#REF!</v>
      </c>
      <c r="E15" s="74"/>
      <c r="F15" s="135"/>
      <c r="G15" s="133">
        <f>F15*100/C20</f>
        <v>0</v>
      </c>
      <c r="H15" s="133">
        <v>2</v>
      </c>
      <c r="I15" s="74"/>
      <c r="J15" s="135"/>
      <c r="K15" s="133" t="e">
        <f>J15*100/G20</f>
        <v>#DIV/0!</v>
      </c>
    </row>
    <row r="16" spans="1:11" s="53" customFormat="1" ht="12.75" customHeight="1" hidden="1">
      <c r="A16" s="75" t="s">
        <v>55</v>
      </c>
      <c r="B16" s="76"/>
      <c r="C16" s="136"/>
      <c r="D16" s="134"/>
      <c r="E16" s="76"/>
      <c r="F16" s="136"/>
      <c r="G16" s="134"/>
      <c r="H16" s="134"/>
      <c r="I16" s="76"/>
      <c r="J16" s="136"/>
      <c r="K16" s="134"/>
    </row>
    <row r="17" spans="1:11" ht="35.25" customHeight="1">
      <c r="A17" s="62" t="s">
        <v>60</v>
      </c>
      <c r="B17" s="64"/>
      <c r="C17" s="65">
        <v>3356</v>
      </c>
      <c r="D17" s="77">
        <f>C17*100/C20</f>
        <v>5.39255069576116</v>
      </c>
      <c r="E17" s="64"/>
      <c r="F17" s="65">
        <v>3885</v>
      </c>
      <c r="G17" s="77">
        <f>F17*100/F20</f>
        <v>6.157772106956618</v>
      </c>
      <c r="H17" s="66">
        <v>2.6</v>
      </c>
      <c r="I17" s="64"/>
      <c r="J17" s="65">
        <v>4414</v>
      </c>
      <c r="K17" s="77">
        <f>J17*100/J20</f>
        <v>6.902699152409846</v>
      </c>
    </row>
    <row r="18" ht="18.75" customHeight="1">
      <c r="A18" s="78"/>
    </row>
    <row r="19" ht="18" customHeight="1">
      <c r="H19" s="79"/>
    </row>
    <row r="20" spans="1:10" ht="18.75" customHeight="1" hidden="1">
      <c r="A20" s="55" t="s">
        <v>61</v>
      </c>
      <c r="C20" s="55">
        <v>62234</v>
      </c>
      <c r="F20" s="55">
        <v>63091</v>
      </c>
      <c r="H20" s="79"/>
      <c r="J20" s="55">
        <v>63946</v>
      </c>
    </row>
    <row r="21" spans="2:9" ht="18.75" customHeight="1">
      <c r="B21" s="79"/>
      <c r="E21" s="79"/>
      <c r="H21" s="79"/>
      <c r="I21" s="79"/>
    </row>
    <row r="22" ht="12.75">
      <c r="H22" s="79"/>
    </row>
  </sheetData>
  <mergeCells count="32">
    <mergeCell ref="J10:J11"/>
    <mergeCell ref="K10:K11"/>
    <mergeCell ref="J15:J16"/>
    <mergeCell ref="K15:K16"/>
    <mergeCell ref="J2:K3"/>
    <mergeCell ref="J6:J7"/>
    <mergeCell ref="K6:K7"/>
    <mergeCell ref="J8:J9"/>
    <mergeCell ref="K8:K9"/>
    <mergeCell ref="H10:H11"/>
    <mergeCell ref="D15:D16"/>
    <mergeCell ref="H15:H16"/>
    <mergeCell ref="C15:C16"/>
    <mergeCell ref="F15:F16"/>
    <mergeCell ref="G15:G16"/>
    <mergeCell ref="C10:C11"/>
    <mergeCell ref="C6:C7"/>
    <mergeCell ref="D8:D9"/>
    <mergeCell ref="C8:C9"/>
    <mergeCell ref="H8:H9"/>
    <mergeCell ref="H6:H7"/>
    <mergeCell ref="A2:A5"/>
    <mergeCell ref="C2:D3"/>
    <mergeCell ref="F2:G3"/>
    <mergeCell ref="F8:F9"/>
    <mergeCell ref="G8:G9"/>
    <mergeCell ref="D10:D11"/>
    <mergeCell ref="D6:D7"/>
    <mergeCell ref="F6:F7"/>
    <mergeCell ref="G6:G7"/>
    <mergeCell ref="F10:F11"/>
    <mergeCell ref="G10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20" sqref="G20"/>
    </sheetView>
  </sheetViews>
  <sheetFormatPr defaultColWidth="9.00390625" defaultRowHeight="15.75"/>
  <cols>
    <col min="1" max="1" width="43.875" style="79" customWidth="1"/>
    <col min="2" max="3" width="8.00390625" style="79" customWidth="1"/>
    <col min="4" max="5" width="2.50390625" style="79" hidden="1" customWidth="1"/>
    <col min="6" max="8" width="8.00390625" style="79" customWidth="1"/>
    <col min="9" max="9" width="9.25390625" style="79" bestFit="1" customWidth="1"/>
    <col min="10" max="16384" width="8.00390625" style="79" customWidth="1"/>
  </cols>
  <sheetData>
    <row r="1" s="81" customFormat="1" ht="12.75">
      <c r="A1" s="80" t="s">
        <v>87</v>
      </c>
    </row>
    <row r="2" spans="1:7" ht="3" customHeight="1">
      <c r="A2" s="137"/>
      <c r="B2" s="137">
        <v>2005</v>
      </c>
      <c r="C2" s="137">
        <v>2006</v>
      </c>
      <c r="D2" s="70" t="s">
        <v>43</v>
      </c>
      <c r="E2" s="70" t="s">
        <v>43</v>
      </c>
      <c r="F2" s="137">
        <v>2007</v>
      </c>
      <c r="G2" s="137">
        <v>2008</v>
      </c>
    </row>
    <row r="3" spans="1:7" ht="3" customHeight="1">
      <c r="A3" s="138"/>
      <c r="B3" s="138"/>
      <c r="C3" s="138"/>
      <c r="D3" s="82"/>
      <c r="E3" s="82"/>
      <c r="F3" s="138"/>
      <c r="G3" s="138"/>
    </row>
    <row r="4" spans="1:7" ht="18" customHeight="1">
      <c r="A4" s="102"/>
      <c r="B4" s="102" t="s">
        <v>47</v>
      </c>
      <c r="C4" s="102" t="s">
        <v>47</v>
      </c>
      <c r="D4" s="71" t="s">
        <v>44</v>
      </c>
      <c r="E4" s="71" t="s">
        <v>62</v>
      </c>
      <c r="F4" s="102"/>
      <c r="G4" s="102"/>
    </row>
    <row r="5" spans="1:7" ht="23.25" customHeight="1">
      <c r="A5" s="100" t="s">
        <v>63</v>
      </c>
      <c r="B5" s="101">
        <v>1223</v>
      </c>
      <c r="C5" s="101">
        <v>1257</v>
      </c>
      <c r="D5" s="70"/>
      <c r="E5" s="70"/>
      <c r="F5" s="101">
        <v>1217</v>
      </c>
      <c r="G5" s="101">
        <v>1285</v>
      </c>
    </row>
    <row r="6" spans="1:7" ht="12.75" hidden="1">
      <c r="A6" s="98" t="s">
        <v>64</v>
      </c>
      <c r="B6" s="99">
        <v>64</v>
      </c>
      <c r="C6" s="99">
        <v>60</v>
      </c>
      <c r="D6" s="72" t="e">
        <f>100*(B6-#REF!)/#REF!</f>
        <v>#REF!</v>
      </c>
      <c r="E6" s="72">
        <f>100*(C6-B6)/B6</f>
        <v>-6.25</v>
      </c>
      <c r="F6" s="99"/>
      <c r="G6" s="99"/>
    </row>
    <row r="7" spans="1:7" ht="12.75" hidden="1">
      <c r="A7" s="83" t="s">
        <v>65</v>
      </c>
      <c r="B7" s="84">
        <v>51</v>
      </c>
      <c r="C7" s="84">
        <v>66</v>
      </c>
      <c r="D7" s="72" t="e">
        <f>100*(B7-#REF!)/#REF!</f>
        <v>#REF!</v>
      </c>
      <c r="E7" s="72">
        <f>100*(C7-B7)/B7</f>
        <v>29.41176470588235</v>
      </c>
      <c r="F7" s="84"/>
      <c r="G7" s="84"/>
    </row>
    <row r="8" spans="1:7" ht="12.75" hidden="1">
      <c r="A8" s="96" t="s">
        <v>66</v>
      </c>
      <c r="B8" s="85">
        <v>96</v>
      </c>
      <c r="C8" s="85">
        <v>99</v>
      </c>
      <c r="D8" s="69" t="e">
        <f>100*(B8-#REF!)/#REF!</f>
        <v>#REF!</v>
      </c>
      <c r="E8" s="69">
        <f>100*(C8-B8)/B8</f>
        <v>3.125</v>
      </c>
      <c r="F8" s="85"/>
      <c r="G8" s="85"/>
    </row>
    <row r="9" spans="1:9" ht="21" customHeight="1">
      <c r="A9" s="95" t="s">
        <v>67</v>
      </c>
      <c r="B9" s="97">
        <f>SUM(B17,B10)</f>
        <v>682</v>
      </c>
      <c r="C9" s="97">
        <f>SUM(C17,C10)</f>
        <v>698</v>
      </c>
      <c r="D9" s="69" t="e">
        <f>100*(B9-#REF!)/#REF!</f>
        <v>#REF!</v>
      </c>
      <c r="E9" s="69">
        <f>100*(C9-B9)/B9</f>
        <v>2.346041055718475</v>
      </c>
      <c r="F9" s="97">
        <v>690</v>
      </c>
      <c r="G9" s="97">
        <v>780</v>
      </c>
      <c r="I9" s="94"/>
    </row>
    <row r="10" spans="1:7" s="88" customFormat="1" ht="12.75">
      <c r="A10" s="86" t="s">
        <v>69</v>
      </c>
      <c r="B10" s="86">
        <f>SUM(B6:B8)</f>
        <v>211</v>
      </c>
      <c r="C10" s="86">
        <f>SUM(C6:C8)</f>
        <v>225</v>
      </c>
      <c r="D10" s="87" t="e">
        <f>100*(B10-#REF!)/#REF!</f>
        <v>#REF!</v>
      </c>
      <c r="E10" s="87">
        <f aca="true" t="shared" si="0" ref="E10:E15">100*(C10-B10)/B10</f>
        <v>6.6350710900473935</v>
      </c>
      <c r="F10" s="86">
        <v>217</v>
      </c>
      <c r="G10" s="86">
        <v>245</v>
      </c>
    </row>
    <row r="11" spans="1:7" s="88" customFormat="1" ht="12.75" hidden="1">
      <c r="A11" s="89" t="s">
        <v>70</v>
      </c>
      <c r="B11" s="89">
        <v>175</v>
      </c>
      <c r="C11" s="89">
        <v>162</v>
      </c>
      <c r="D11" s="90" t="e">
        <f>100*(B11-#REF!)/#REF!</f>
        <v>#REF!</v>
      </c>
      <c r="E11" s="90">
        <f t="shared" si="0"/>
        <v>-7.428571428571429</v>
      </c>
      <c r="F11" s="89"/>
      <c r="G11" s="89"/>
    </row>
    <row r="12" spans="1:7" s="88" customFormat="1" ht="12.75" hidden="1">
      <c r="A12" s="91" t="s">
        <v>71</v>
      </c>
      <c r="B12" s="91">
        <v>118</v>
      </c>
      <c r="C12" s="91">
        <v>140</v>
      </c>
      <c r="D12" s="90" t="e">
        <f>100*(B12-#REF!)/#REF!</f>
        <v>#REF!</v>
      </c>
      <c r="E12" s="90">
        <f t="shared" si="0"/>
        <v>18.64406779661017</v>
      </c>
      <c r="F12" s="91"/>
      <c r="G12" s="91"/>
    </row>
    <row r="13" spans="1:7" s="88" customFormat="1" ht="12.75" hidden="1">
      <c r="A13" s="91" t="s">
        <v>72</v>
      </c>
      <c r="B13" s="91">
        <v>134</v>
      </c>
      <c r="C13" s="91">
        <v>116</v>
      </c>
      <c r="D13" s="90" t="e">
        <f>100*(B13-#REF!)/#REF!</f>
        <v>#REF!</v>
      </c>
      <c r="E13" s="90">
        <f t="shared" si="0"/>
        <v>-13.432835820895523</v>
      </c>
      <c r="F13" s="91"/>
      <c r="G13" s="91"/>
    </row>
    <row r="14" spans="1:7" s="88" customFormat="1" ht="12.75" hidden="1">
      <c r="A14" s="91" t="s">
        <v>73</v>
      </c>
      <c r="B14" s="91">
        <v>39</v>
      </c>
      <c r="C14" s="91">
        <v>50</v>
      </c>
      <c r="D14" s="90" t="e">
        <f>100*(B14-#REF!)/#REF!</f>
        <v>#REF!</v>
      </c>
      <c r="E14" s="90">
        <f t="shared" si="0"/>
        <v>28.205128205128204</v>
      </c>
      <c r="F14" s="91"/>
      <c r="G14" s="91"/>
    </row>
    <row r="15" spans="1:7" s="88" customFormat="1" ht="12.75" hidden="1">
      <c r="A15" s="91" t="s">
        <v>74</v>
      </c>
      <c r="B15" s="91">
        <v>5</v>
      </c>
      <c r="C15" s="91">
        <v>5</v>
      </c>
      <c r="D15" s="90" t="e">
        <f>100*(B15-#REF!)/#REF!</f>
        <v>#REF!</v>
      </c>
      <c r="E15" s="90">
        <f t="shared" si="0"/>
        <v>0</v>
      </c>
      <c r="F15" s="91"/>
      <c r="G15" s="91"/>
    </row>
    <row r="16" spans="1:7" s="88" customFormat="1" ht="12.75" hidden="1">
      <c r="A16" s="92" t="s">
        <v>75</v>
      </c>
      <c r="B16" s="92">
        <v>0</v>
      </c>
      <c r="C16" s="92">
        <v>0</v>
      </c>
      <c r="D16" s="87" t="s">
        <v>76</v>
      </c>
      <c r="E16" s="87" t="s">
        <v>76</v>
      </c>
      <c r="F16" s="92"/>
      <c r="G16" s="92"/>
    </row>
    <row r="17" spans="1:7" s="88" customFormat="1" ht="12.75">
      <c r="A17" s="86" t="s">
        <v>77</v>
      </c>
      <c r="B17" s="86">
        <f>SUM(B11:B16)</f>
        <v>471</v>
      </c>
      <c r="C17" s="86">
        <f>SUM(C11:C16)</f>
        <v>473</v>
      </c>
      <c r="D17" s="87" t="e">
        <f>100*(B17-#REF!)/#REF!</f>
        <v>#REF!</v>
      </c>
      <c r="E17" s="87">
        <f>100*(C17-B17)/B17</f>
        <v>0.42462845010615713</v>
      </c>
      <c r="F17" s="86">
        <v>473</v>
      </c>
      <c r="G17" s="86">
        <v>535</v>
      </c>
    </row>
    <row r="18" spans="1:7" ht="3" customHeight="1">
      <c r="A18" s="105" t="s">
        <v>68</v>
      </c>
      <c r="B18" s="103">
        <v>2</v>
      </c>
      <c r="C18" s="103">
        <v>1.9832362551498792</v>
      </c>
      <c r="D18" s="109"/>
      <c r="E18" s="107"/>
      <c r="F18" s="103">
        <v>2</v>
      </c>
      <c r="G18" s="103">
        <v>2.2</v>
      </c>
    </row>
    <row r="19" spans="1:7" ht="24.75" customHeight="1">
      <c r="A19" s="106"/>
      <c r="B19" s="104"/>
      <c r="C19" s="104"/>
      <c r="D19" s="110"/>
      <c r="E19" s="108"/>
      <c r="F19" s="104"/>
      <c r="G19" s="104"/>
    </row>
    <row r="20" ht="12.75" customHeight="1">
      <c r="A20" s="93"/>
    </row>
    <row r="21" ht="12.75" customHeight="1"/>
  </sheetData>
  <mergeCells count="12">
    <mergeCell ref="A2:A4"/>
    <mergeCell ref="A18:A19"/>
    <mergeCell ref="E18:E19"/>
    <mergeCell ref="B18:B19"/>
    <mergeCell ref="C18:C19"/>
    <mergeCell ref="D18:D19"/>
    <mergeCell ref="B2:B4"/>
    <mergeCell ref="C2:C4"/>
    <mergeCell ref="G2:G4"/>
    <mergeCell ref="G18:G19"/>
    <mergeCell ref="F2:F4"/>
    <mergeCell ref="F18:F19"/>
  </mergeCells>
  <printOptions/>
  <pageMargins left="0.75" right="0.4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 </cp:lastModifiedBy>
  <cp:lastPrinted>2009-03-17T09:54:27Z</cp:lastPrinted>
  <dcterms:created xsi:type="dcterms:W3CDTF">2007-05-03T14:51:32Z</dcterms:created>
  <dcterms:modified xsi:type="dcterms:W3CDTF">2009-03-17T10:13:56Z</dcterms:modified>
  <cp:category/>
  <cp:version/>
  <cp:contentType/>
  <cp:contentStatus/>
</cp:coreProperties>
</file>